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0"/>
  </bookViews>
  <sheets>
    <sheet name="Flujo de efectivo Basico" sheetId="1" r:id="rId1"/>
    <sheet name="Basic cash flow" sheetId="2" r:id="rId2"/>
    <sheet name="Flujo de caja libre consolidado" sheetId="3" r:id="rId3"/>
    <sheet name="Consolidated cash-flow " sheetId="4" r:id="rId4"/>
  </sheets>
  <externalReferences>
    <externalReference r:id="rId7"/>
  </externalReferences>
  <definedNames>
    <definedName name="_xlnm.Print_Area" localSheetId="3">'Consolidated cash-flow '!$A$1:$C$32</definedName>
    <definedName name="_xlnm.Print_Area" localSheetId="0">'Flujo de efectivo Basico'!$A$6:$J$70</definedName>
  </definedNames>
  <calcPr fullCalcOnLoad="1"/>
</workbook>
</file>

<file path=xl/sharedStrings.xml><?xml version="1.0" encoding="utf-8"?>
<sst xmlns="http://schemas.openxmlformats.org/spreadsheetml/2006/main" count="159" uniqueCount="130">
  <si>
    <t>GRUPO NUTRESA S.A.</t>
  </si>
  <si>
    <t xml:space="preserve">Estado de flujos de efectivo </t>
  </si>
  <si>
    <t>(Valores expresados en millones de pesos colombianos)</t>
  </si>
  <si>
    <t>FLUJOS DE EFECTIVO PROVENIENTE DE LAS OPERACIONES:</t>
  </si>
  <si>
    <t>2011</t>
  </si>
  <si>
    <t>2010</t>
  </si>
  <si>
    <t>UTILIDAD NETA</t>
  </si>
  <si>
    <t>Más (menos) débitos (créditos) por operaciones que no</t>
  </si>
  <si>
    <t>afectan el efectivo:</t>
  </si>
  <si>
    <t xml:space="preserve"> </t>
  </si>
  <si>
    <t xml:space="preserve">Utilidad neta en venta y liquidación de inversiones </t>
  </si>
  <si>
    <t>Utilidades aplicación método de participación</t>
  </si>
  <si>
    <t>Recuperación provisión aplicación método de participación</t>
  </si>
  <si>
    <t>Resultados recibidos por fusión</t>
  </si>
  <si>
    <t xml:space="preserve">Dividendos recibidos de filiales y subsidiarias  </t>
  </si>
  <si>
    <t>Pago impuesto al patrimonio</t>
  </si>
  <si>
    <t>Cambios en activos y pasivos operacionales:</t>
  </si>
  <si>
    <t>Deudores</t>
  </si>
  <si>
    <t>Cargos diferidos</t>
  </si>
  <si>
    <t>Cuentas por pagar</t>
  </si>
  <si>
    <t>Impuestos, gravámenes y tasas</t>
  </si>
  <si>
    <t>Obligaciones laborales</t>
  </si>
  <si>
    <t>Pasivos estimados</t>
  </si>
  <si>
    <t>Pasivos diferidos</t>
  </si>
  <si>
    <t>Otros pasivos</t>
  </si>
  <si>
    <t xml:space="preserve">Capital de trabajo recibido por fusión </t>
  </si>
  <si>
    <t>EFECTIVO NETO PROVISTO POR LAS OPERACIONES</t>
  </si>
  <si>
    <t>$</t>
  </si>
  <si>
    <t>FLUJOS DE EFECTIVO PROVENIENTE DE ACTIVIDADES DE INVERSIÓN:</t>
  </si>
  <si>
    <t>Ingreso obtenido en la realización o liquidación de inversiones</t>
  </si>
  <si>
    <t>Adquisición de inversiones en acciones</t>
  </si>
  <si>
    <t>Adquisición de otras inversiones</t>
  </si>
  <si>
    <t>Adquisición de crédito mercantil</t>
  </si>
  <si>
    <t>EFECTIVO NETO USADO  POR ACTIVIDADES DE INVERSIÓN</t>
  </si>
  <si>
    <t>FLUJOS DE EFECTIVO EN ACTIVIDADES DE FINANCIACIÓN:</t>
  </si>
  <si>
    <t>Efectivo recibido por emisión  de acciones</t>
  </si>
  <si>
    <t>Pago de dividendos</t>
  </si>
  <si>
    <t>EFECTIVO NETO PROVISTO POR (USADO EN) ACTIVIDADES DE FINANCIACIÓN</t>
  </si>
  <si>
    <t>Disminución en el efectivo y equivalentes de efectivo</t>
  </si>
  <si>
    <t>Efectivo y equivalente de efectivo recibido por fusión</t>
  </si>
  <si>
    <t>Efectivo y equivalentes de efectivo al principio del año</t>
  </si>
  <si>
    <t>EFECTIVO Y EQUIVALENTES DE EFECTIVO AL FINAL DEL AÑO</t>
  </si>
  <si>
    <t>EBITDA</t>
  </si>
  <si>
    <t>Ajustes al EBITDA</t>
  </si>
  <si>
    <t>EBITDA AJUSTADO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</si>
  <si>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</si>
  <si>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</si>
  <si>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</si>
  <si>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</si>
  <si>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</si>
  <si>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</si>
  <si>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</si>
  <si>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</si>
  <si>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</si>
  <si>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</si>
  <si>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</si>
  <si>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</si>
  <si>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</si>
  <si>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</si>
  <si>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</si>
  <si>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</si>
  <si>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</si>
  <si>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</si>
  <si>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</si>
  <si>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</si>
  <si>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CASH FLOW PROVIDED FROM OPERATIONS</t>
  </si>
  <si>
    <t>NET PROFIT</t>
  </si>
  <si>
    <t>Plus (minus) debits (credits) due to operations that do not affect cash:</t>
  </si>
  <si>
    <t>Net profit on sale and liquidation of investments</t>
  </si>
  <si>
    <t>Profit from applying holding method</t>
  </si>
  <si>
    <t>Recovery of holding method application allowance</t>
  </si>
  <si>
    <t>Results received from merger</t>
  </si>
  <si>
    <t>Dividends received from affiliates and subsidiaries</t>
  </si>
  <si>
    <t>Payment of equity tax</t>
  </si>
  <si>
    <t>Changes in operating assets and liabilities:</t>
  </si>
  <si>
    <t>Debtor accounts</t>
  </si>
  <si>
    <t>Accounts payable</t>
  </si>
  <si>
    <t>Taxes, Levies and rates</t>
  </si>
  <si>
    <t>Labor obligations</t>
  </si>
  <si>
    <t>Deffered liabilities</t>
  </si>
  <si>
    <t>Working capital received from acquisitions</t>
  </si>
  <si>
    <t>Other liabilities</t>
  </si>
  <si>
    <t>Estimated liabilities</t>
  </si>
  <si>
    <t>NET CASH PROVIDED FROM OPERATIONS</t>
  </si>
  <si>
    <t>CASH FLOWS PROVIDED FROM INVESTMENT ACTIVITIES</t>
  </si>
  <si>
    <t>Income obtained from realization of investments</t>
  </si>
  <si>
    <t>Acquisitions of investments in stock</t>
  </si>
  <si>
    <t>Acquisitions of other investments</t>
  </si>
  <si>
    <t>Adquisition of Goodwill</t>
  </si>
  <si>
    <t>NET CASH USED IN INVESTMENT ACTIVITIES</t>
  </si>
  <si>
    <t>CASH FLOWS FROM FINANCING ACTIVITIES</t>
  </si>
  <si>
    <t>Cash received from emission of shares</t>
  </si>
  <si>
    <t>Dividends paid</t>
  </si>
  <si>
    <t>NET CASH FROM (USED IN) FINANCING ACTIVITIES</t>
  </si>
  <si>
    <t>Decrease in cash and cash equivalents</t>
  </si>
  <si>
    <t>Cash and cash equivalents due to acquisitions</t>
  </si>
  <si>
    <t>Cash and cash equivalents at year opening</t>
  </si>
  <si>
    <t>CASH AND CASH EQUIVALENTS AT YEAR CLOSING</t>
  </si>
  <si>
    <t>Adjustments to EBITDA</t>
  </si>
  <si>
    <t>Deffered assets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</si>
  <si>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</si>
  <si>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</si>
  <si>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</si>
  <si>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</si>
  <si>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</si>
  <si>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</si>
  <si>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</si>
  <si>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</si>
  <si>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</si>
  <si>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</si>
  <si>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</si>
  <si>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</si>
  <si>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</si>
  <si>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</si>
  <si>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</si>
  <si>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</si>
  <si>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ADJUSTED EBITDA</t>
  </si>
  <si>
    <t xml:space="preserve">BASIC CASH FLOW </t>
  </si>
  <si>
    <t>Provisión de otros activos</t>
  </si>
  <si>
    <t>Provision for other assets</t>
  </si>
  <si>
    <t>Cash received of acquisition of new companies</t>
  </si>
  <si>
    <t>Efectivo recibido por adquisición de nuevas compañías</t>
  </si>
  <si>
    <t>Pérdida aplicación método de participación</t>
  </si>
  <si>
    <t>Loss from applying holding method</t>
  </si>
  <si>
    <t>Amortización intangibles</t>
  </si>
  <si>
    <t>Obligaciones financieras adquiridas o (canceladas)</t>
  </si>
  <si>
    <t>Amortization of intangibles</t>
  </si>
  <si>
    <t>Financial obligations acquired or (canceled)</t>
  </si>
  <si>
    <t>De Enero 1 a septiembre 30 de 2013</t>
  </si>
  <si>
    <t>January 1 to September 30,  2013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</si>
</sst>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_ ;[Red]\-#,##0\ "/>
    <numFmt numFmtId="165" formatCode="&quot;$&quot;\ #,##0_);\(#,##0\)"/>
    <numFmt numFmtId="166" formatCode="#,##0;\(#,##0\)"/>
    <numFmt numFmtId="167" formatCode="&quot;$&quot;\ \ \ \ \ \ \ #,##0;&quot;$&quot;\ \ \ \ \ \ \ \ \ \ \(#,##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4"/>
      <color indexed="23"/>
      <name val="Calibri"/>
      <family val="2"/>
    </font>
    <font>
      <b/>
      <sz val="8"/>
      <color indexed="23"/>
      <name val="Calibri"/>
      <family val="2"/>
    </font>
    <font>
      <sz val="8"/>
      <color indexed="23"/>
      <name val="Calibri"/>
      <family val="2"/>
    </font>
    <font>
      <i/>
      <sz val="12"/>
      <color indexed="23"/>
      <name val="Calibri"/>
      <family val="2"/>
    </font>
    <font>
      <b/>
      <sz val="14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sz val="14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i/>
      <sz val="12"/>
      <color theme="0" tint="-0.4999699890613556"/>
      <name val="Calibri"/>
      <family val="2"/>
    </font>
    <font>
      <b/>
      <sz val="14"/>
      <color theme="6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47" fillId="33" borderId="0" xfId="53" applyFont="1" applyFill="1">
      <alignment/>
      <protection/>
    </xf>
    <xf numFmtId="0" fontId="48" fillId="33" borderId="0" xfId="0" applyFont="1" applyFill="1" applyAlignment="1">
      <alignment/>
    </xf>
    <xf numFmtId="0" fontId="49" fillId="33" borderId="0" xfId="53" applyFont="1" applyFill="1">
      <alignment/>
      <protection/>
    </xf>
    <xf numFmtId="0" fontId="47" fillId="33" borderId="0" xfId="53" applyFont="1" applyFill="1" applyBorder="1">
      <alignment/>
      <protection/>
    </xf>
    <xf numFmtId="0" fontId="47" fillId="33" borderId="0" xfId="53" applyFont="1" applyFill="1" applyBorder="1" applyAlignment="1">
      <alignment vertical="top"/>
      <protection/>
    </xf>
    <xf numFmtId="0" fontId="48" fillId="33" borderId="0" xfId="53" applyFont="1" applyFill="1">
      <alignment/>
      <protection/>
    </xf>
    <xf numFmtId="0" fontId="50" fillId="33" borderId="0" xfId="53" applyFont="1" applyFill="1" applyBorder="1">
      <alignment/>
      <protection/>
    </xf>
    <xf numFmtId="0" fontId="51" fillId="33" borderId="0" xfId="53" applyFont="1" applyFill="1" applyBorder="1">
      <alignment/>
      <protection/>
    </xf>
    <xf numFmtId="0" fontId="51" fillId="33" borderId="0" xfId="53" applyFont="1" applyFill="1" applyBorder="1" applyAlignment="1">
      <alignment vertical="top"/>
      <protection/>
    </xf>
    <xf numFmtId="0" fontId="48" fillId="33" borderId="0" xfId="53" applyFont="1" applyFill="1" applyBorder="1" applyAlignment="1">
      <alignment horizontal="centerContinuous"/>
      <protection/>
    </xf>
    <xf numFmtId="0" fontId="48" fillId="33" borderId="10" xfId="53" applyFont="1" applyFill="1" applyBorder="1">
      <alignment/>
      <protection/>
    </xf>
    <xf numFmtId="0" fontId="47" fillId="33" borderId="10" xfId="53" applyFont="1" applyFill="1" applyBorder="1">
      <alignment/>
      <protection/>
    </xf>
    <xf numFmtId="0" fontId="48" fillId="33" borderId="10" xfId="53" applyFont="1" applyFill="1" applyBorder="1" applyAlignment="1">
      <alignment horizontal="center"/>
      <protection/>
    </xf>
    <xf numFmtId="49" fontId="48" fillId="33" borderId="10" xfId="53" applyNumberFormat="1" applyFont="1" applyFill="1" applyBorder="1" applyAlignment="1">
      <alignment horizontal="right"/>
      <protection/>
    </xf>
    <xf numFmtId="49" fontId="48" fillId="33" borderId="10" xfId="53" applyNumberFormat="1" applyFont="1" applyFill="1" applyBorder="1" applyAlignment="1">
      <alignment horizontal="center"/>
      <protection/>
    </xf>
    <xf numFmtId="164" fontId="48" fillId="33" borderId="0" xfId="53" applyNumberFormat="1" applyFont="1" applyFill="1" applyAlignment="1">
      <alignment horizontal="center"/>
      <protection/>
    </xf>
    <xf numFmtId="3" fontId="48" fillId="33" borderId="0" xfId="53" applyNumberFormat="1" applyFont="1" applyFill="1">
      <alignment/>
      <protection/>
    </xf>
    <xf numFmtId="164" fontId="47" fillId="33" borderId="0" xfId="53" applyNumberFormat="1" applyFont="1" applyFill="1">
      <alignment/>
      <protection/>
    </xf>
    <xf numFmtId="0" fontId="48" fillId="33" borderId="0" xfId="53" applyFont="1" applyFill="1" applyBorder="1" applyAlignment="1">
      <alignment vertical="top"/>
      <protection/>
    </xf>
    <xf numFmtId="0" fontId="47" fillId="33" borderId="0" xfId="53" applyFont="1" applyFill="1" applyBorder="1" quotePrefix="1">
      <alignment/>
      <protection/>
    </xf>
    <xf numFmtId="0" fontId="48" fillId="33" borderId="0" xfId="53" applyFont="1" applyFill="1" applyBorder="1">
      <alignment/>
      <protection/>
    </xf>
    <xf numFmtId="37" fontId="47" fillId="33" borderId="0" xfId="53" applyNumberFormat="1" applyFont="1" applyFill="1">
      <alignment/>
      <protection/>
    </xf>
    <xf numFmtId="165" fontId="47" fillId="33" borderId="0" xfId="53" applyNumberFormat="1" applyFont="1" applyFill="1" applyBorder="1">
      <alignment/>
      <protection/>
    </xf>
    <xf numFmtId="37" fontId="48" fillId="33" borderId="0" xfId="53" applyNumberFormat="1" applyFont="1" applyFill="1">
      <alignment/>
      <protection/>
    </xf>
    <xf numFmtId="4" fontId="47" fillId="33" borderId="0" xfId="53" applyNumberFormat="1" applyFont="1" applyFill="1">
      <alignment/>
      <protection/>
    </xf>
    <xf numFmtId="166" fontId="47" fillId="33" borderId="0" xfId="53" applyNumberFormat="1" applyFont="1" applyFill="1">
      <alignment/>
      <protection/>
    </xf>
    <xf numFmtId="0" fontId="47" fillId="33" borderId="0" xfId="53" applyFont="1" applyFill="1" applyAlignment="1">
      <alignment horizontal="left"/>
      <protection/>
    </xf>
    <xf numFmtId="37" fontId="47" fillId="33" borderId="0" xfId="53" applyNumberFormat="1" applyFont="1" applyFill="1" applyAlignment="1">
      <alignment horizontal="center"/>
      <protection/>
    </xf>
    <xf numFmtId="37" fontId="47" fillId="33" borderId="0" xfId="53" applyNumberFormat="1" applyFont="1" applyFill="1" applyBorder="1" applyAlignment="1">
      <alignment horizontal="center"/>
      <protection/>
    </xf>
    <xf numFmtId="37" fontId="47" fillId="33" borderId="0" xfId="53" applyNumberFormat="1" applyFont="1" applyFill="1" applyBorder="1">
      <alignment/>
      <protection/>
    </xf>
    <xf numFmtId="0" fontId="48" fillId="33" borderId="11" xfId="53" applyFont="1" applyFill="1" applyBorder="1">
      <alignment/>
      <protection/>
    </xf>
    <xf numFmtId="0" fontId="47" fillId="33" borderId="11" xfId="53" applyFont="1" applyFill="1" applyBorder="1">
      <alignment/>
      <protection/>
    </xf>
    <xf numFmtId="0" fontId="48" fillId="33" borderId="11" xfId="53" applyFont="1" applyFill="1" applyBorder="1" applyAlignment="1">
      <alignment horizontal="center"/>
      <protection/>
    </xf>
    <xf numFmtId="37" fontId="48" fillId="33" borderId="11" xfId="53" applyNumberFormat="1" applyFont="1" applyFill="1" applyBorder="1">
      <alignment/>
      <protection/>
    </xf>
    <xf numFmtId="3" fontId="48" fillId="33" borderId="11" xfId="53" applyNumberFormat="1" applyFont="1" applyFill="1" applyBorder="1">
      <alignment/>
      <protection/>
    </xf>
    <xf numFmtId="166" fontId="47" fillId="33" borderId="0" xfId="53" applyNumberFormat="1" applyFont="1" applyFill="1" applyBorder="1">
      <alignment/>
      <protection/>
    </xf>
    <xf numFmtId="166" fontId="48" fillId="33" borderId="11" xfId="53" applyNumberFormat="1" applyFont="1" applyFill="1" applyBorder="1">
      <alignment/>
      <protection/>
    </xf>
    <xf numFmtId="0" fontId="48" fillId="33" borderId="12" xfId="53" applyFont="1" applyFill="1" applyBorder="1">
      <alignment/>
      <protection/>
    </xf>
    <xf numFmtId="0" fontId="47" fillId="33" borderId="12" xfId="53" applyFont="1" applyFill="1" applyBorder="1">
      <alignment/>
      <protection/>
    </xf>
    <xf numFmtId="0" fontId="48" fillId="33" borderId="12" xfId="53" applyFont="1" applyFill="1" applyBorder="1" applyAlignment="1">
      <alignment horizontal="center"/>
      <protection/>
    </xf>
    <xf numFmtId="37" fontId="48" fillId="33" borderId="12" xfId="53" applyNumberFormat="1" applyFont="1" applyFill="1" applyBorder="1">
      <alignment/>
      <protection/>
    </xf>
    <xf numFmtId="166" fontId="48" fillId="33" borderId="12" xfId="53" applyNumberFormat="1" applyFont="1" applyFill="1" applyBorder="1">
      <alignment/>
      <protection/>
    </xf>
    <xf numFmtId="167" fontId="48" fillId="33" borderId="12" xfId="53" applyNumberFormat="1" applyFont="1" applyFill="1" applyBorder="1">
      <alignment/>
      <protection/>
    </xf>
    <xf numFmtId="3" fontId="47" fillId="33" borderId="0" xfId="53" applyNumberFormat="1" applyFont="1" applyFill="1">
      <alignment/>
      <protection/>
    </xf>
    <xf numFmtId="0" fontId="52" fillId="33" borderId="0" xfId="53" applyFont="1" applyFill="1" applyBorder="1">
      <alignment/>
      <protection/>
    </xf>
    <xf numFmtId="167" fontId="47" fillId="33" borderId="0" xfId="53" applyNumberFormat="1" applyFont="1" applyFill="1" applyBorder="1">
      <alignment/>
      <protection/>
    </xf>
    <xf numFmtId="0" fontId="53" fillId="33" borderId="0" xfId="0" applyFont="1" applyFill="1" applyAlignment="1">
      <alignment/>
    </xf>
    <xf numFmtId="0" fontId="54" fillId="33" borderId="0" xfId="53" applyFont="1" applyFill="1" applyAlignment="1">
      <alignment horizontal="left"/>
      <protection/>
    </xf>
    <xf numFmtId="0" fontId="54" fillId="33" borderId="0" xfId="53" applyFont="1" applyFill="1">
      <alignment/>
      <protection/>
    </xf>
    <xf numFmtId="0" fontId="55" fillId="33" borderId="0" xfId="53" applyFont="1" applyFill="1">
      <alignment/>
      <protection/>
    </xf>
    <xf numFmtId="0" fontId="55" fillId="33" borderId="0" xfId="53" applyFont="1" applyFill="1" applyBorder="1">
      <alignment/>
      <protection/>
    </xf>
    <xf numFmtId="0" fontId="55" fillId="33" borderId="0" xfId="53" applyFont="1" applyFill="1" applyBorder="1" applyAlignment="1">
      <alignment vertical="top"/>
      <protection/>
    </xf>
    <xf numFmtId="0" fontId="47" fillId="33" borderId="0" xfId="0" applyFont="1" applyFill="1" applyAlignment="1">
      <alignment/>
    </xf>
    <xf numFmtId="0" fontId="54" fillId="33" borderId="0" xfId="56" applyFont="1" applyFill="1" applyBorder="1">
      <alignment/>
      <protection/>
    </xf>
    <xf numFmtId="0" fontId="55" fillId="33" borderId="0" xfId="0" applyFont="1" applyFill="1" applyAlignment="1">
      <alignment/>
    </xf>
    <xf numFmtId="0" fontId="48" fillId="33" borderId="0" xfId="56" applyFont="1" applyFill="1" applyBorder="1">
      <alignment/>
      <protection/>
    </xf>
    <xf numFmtId="0" fontId="48" fillId="33" borderId="0" xfId="57" applyFont="1" applyFill="1">
      <alignment/>
      <protection/>
    </xf>
    <xf numFmtId="0" fontId="48" fillId="33" borderId="0" xfId="57" applyFont="1" applyFill="1" applyBorder="1">
      <alignment/>
      <protection/>
    </xf>
    <xf numFmtId="0" fontId="47" fillId="33" borderId="0" xfId="57" applyFont="1" applyFill="1" applyBorder="1">
      <alignment/>
      <protection/>
    </xf>
    <xf numFmtId="49" fontId="47" fillId="34" borderId="0" xfId="56" applyNumberFormat="1" applyFont="1" applyFill="1" applyBorder="1" applyAlignment="1">
      <alignment horizontal="left"/>
      <protection/>
    </xf>
    <xf numFmtId="37" fontId="47" fillId="33" borderId="0" xfId="46" applyNumberFormat="1" applyFont="1" applyFill="1" applyAlignment="1">
      <alignment/>
    </xf>
    <xf numFmtId="49" fontId="47" fillId="34" borderId="10" xfId="56" applyNumberFormat="1" applyFont="1" applyFill="1" applyBorder="1" applyAlignment="1">
      <alignment horizontal="left"/>
      <protection/>
    </xf>
    <xf numFmtId="37" fontId="47" fillId="33" borderId="10" xfId="46" applyNumberFormat="1" applyFont="1" applyFill="1" applyBorder="1" applyAlignment="1">
      <alignment/>
    </xf>
    <xf numFmtId="49" fontId="48" fillId="34" borderId="0" xfId="56" applyNumberFormat="1" applyFont="1" applyFill="1" applyBorder="1" applyAlignment="1">
      <alignment horizontal="left"/>
      <protection/>
    </xf>
    <xf numFmtId="37" fontId="48" fillId="33" borderId="0" xfId="46" applyNumberFormat="1" applyFont="1" applyFill="1" applyAlignment="1">
      <alignment/>
    </xf>
    <xf numFmtId="37" fontId="47" fillId="33" borderId="0" xfId="0" applyNumberFormat="1" applyFont="1" applyFill="1" applyAlignment="1">
      <alignment/>
    </xf>
    <xf numFmtId="37" fontId="48" fillId="33" borderId="0" xfId="0" applyNumberFormat="1" applyFont="1" applyFill="1" applyAlignment="1">
      <alignment/>
    </xf>
    <xf numFmtId="0" fontId="47" fillId="33" borderId="0" xfId="56" applyFont="1" applyFill="1" applyBorder="1">
      <alignment/>
      <protection/>
    </xf>
    <xf numFmtId="37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37" fontId="47" fillId="33" borderId="13" xfId="0" applyNumberFormat="1" applyFont="1" applyFill="1" applyBorder="1" applyAlignment="1">
      <alignment/>
    </xf>
    <xf numFmtId="0" fontId="47" fillId="33" borderId="0" xfId="0" applyFont="1" applyFill="1" applyAlignment="1">
      <alignment horizontal="left" vertical="top" wrapText="1" readingOrder="1"/>
    </xf>
    <xf numFmtId="37" fontId="47" fillId="33" borderId="0" xfId="46" applyNumberFormat="1" applyFont="1" applyFill="1" applyBorder="1" applyAlignment="1">
      <alignment/>
    </xf>
    <xf numFmtId="37" fontId="47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8" fillId="33" borderId="0" xfId="53" applyFont="1" applyFill="1" applyBorder="1" applyAlignment="1">
      <alignment vertical="top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_ELIMINACIONES FLUJO EFECTIVO INDIRECTO 2003 D MAC jca 11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64</xdr:row>
      <xdr:rowOff>9525</xdr:rowOff>
    </xdr:from>
    <xdr:to>
      <xdr:col>1</xdr:col>
      <xdr:colOff>1866900</xdr:colOff>
      <xdr:row>67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1639550"/>
          <a:ext cx="18573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3009900</xdr:colOff>
      <xdr:row>64</xdr:row>
      <xdr:rowOff>28575</xdr:rowOff>
    </xdr:from>
    <xdr:to>
      <xdr:col>1</xdr:col>
      <xdr:colOff>4533900</xdr:colOff>
      <xdr:row>67</xdr:row>
      <xdr:rowOff>76200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114675" y="11658600"/>
          <a:ext cx="15240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133350</xdr:rowOff>
    </xdr:from>
    <xdr:to>
      <xdr:col>11</xdr:col>
      <xdr:colOff>0</xdr:colOff>
      <xdr:row>71</xdr:row>
      <xdr:rowOff>38100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438775" y="11620500"/>
          <a:ext cx="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2095500</xdr:colOff>
      <xdr:row>4</xdr:row>
      <xdr:rowOff>142875</xdr:rowOff>
    </xdr:to>
    <xdr:pic>
      <xdr:nvPicPr>
        <xdr:cNvPr id="4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2009775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guel\NOTAS%20DEFINITIVAS%20CIAS%20DEL%20GRUPO\INFORME%20INDIVIDUAL%20A&#209;O%202006%20INCH-PARA%20EL%20CONSOLIDADO-cj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2007-02-19"/>
      <sheetName val="BCE"/>
      <sheetName val="BCE presentación"/>
      <sheetName val="PYG Individual"/>
      <sheetName val="PYG Individual (2)"/>
      <sheetName val="Patrimonio"/>
      <sheetName val="ECSF"/>
      <sheetName val="Flujo  Efectivo"/>
      <sheetName val="N-3 Trans Mext."/>
      <sheetName val="N-3a"/>
      <sheetName val="N-4 Disponible"/>
      <sheetName val="N-5 Deudores"/>
      <sheetName val="N-5b"/>
      <sheetName val="N-6 Inventarios"/>
      <sheetName val="N7 Diferidos y otros activos"/>
      <sheetName val="N8 Inversiones"/>
      <sheetName val="N9 Ppyequipo"/>
      <sheetName val="N-11 Valorizaciones"/>
      <sheetName val="N10 Intangibles"/>
      <sheetName val="N-12 Cuentas de orden"/>
      <sheetName val="N-13 Oblig.  fcieras"/>
      <sheetName val="N-14 Proveedores"/>
      <sheetName val="N-15 Cuentas por pagar"/>
      <sheetName val="N-16 Impuestos"/>
      <sheetName val="N -17 Oblig laborales"/>
      <sheetName val="N18- Pasiv estimados y prov."/>
      <sheetName val="N-19 Pensiones Jubil."/>
      <sheetName val="N-20 Capital social"/>
      <sheetName val="N-23 Ing Operac"/>
      <sheetName val="N-24 Gastos Admon"/>
      <sheetName val="N-25 Gastos Vtas"/>
      <sheetName val="N-26 CM"/>
      <sheetName val="N-27 Gastos Fcieros"/>
      <sheetName val="N-28 Otros ing y egresos"/>
      <sheetName val="N-29 TR Cias VInc"/>
      <sheetName val="INFORME 2006 TOTALIZADO"/>
      <sheetName val="INFORME 2006"/>
      <sheetName val="Datos 2005"/>
      <sheetName val="INF ADICIONAL"/>
      <sheetName val="Resumen informativo"/>
      <sheetName val="INFORME TOTALIZADO (2)"/>
    </sheetNames>
    <sheetDataSet>
      <sheetData sheetId="2">
        <row r="9">
          <cell r="I9">
            <v>5989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71"/>
  <sheetViews>
    <sheetView tabSelected="1" zoomScalePageLayoutView="0" workbookViewId="0" topLeftCell="A29">
      <selection activeCell="T45" sqref="T45"/>
    </sheetView>
  </sheetViews>
  <sheetFormatPr defaultColWidth="11.421875" defaultRowHeight="12.75"/>
  <cols>
    <col min="1" max="1" width="1.57421875" style="2" customWidth="1"/>
    <col min="2" max="2" width="68.00390625" style="2" customWidth="1"/>
    <col min="3" max="3" width="8.140625" style="2" hidden="1" customWidth="1"/>
    <col min="4" max="4" width="3.00390625" style="2" customWidth="1"/>
    <col min="5" max="5" width="9.00390625" style="2" bestFit="1" customWidth="1"/>
    <col min="6" max="6" width="3.140625" style="2" hidden="1" customWidth="1"/>
    <col min="7" max="7" width="15.140625" style="2" hidden="1" customWidth="1"/>
    <col min="8" max="8" width="2.421875" style="2" hidden="1" customWidth="1"/>
    <col min="9" max="9" width="14.7109375" style="2" hidden="1" customWidth="1"/>
    <col min="10" max="10" width="3.28125" style="2" hidden="1" customWidth="1"/>
    <col min="11" max="16" width="0" style="2" hidden="1" customWidth="1"/>
    <col min="22" max="16384" width="11.421875" style="2" customWidth="1"/>
  </cols>
  <sheetData>
    <row r="1" spans="17:21" ht="15">
      <c r="Q1" s="2"/>
      <c r="R1" s="2"/>
      <c r="S1" s="2"/>
      <c r="T1" s="2"/>
      <c r="U1" s="2"/>
    </row>
    <row r="2" spans="17:21" ht="15">
      <c r="Q2" s="2"/>
      <c r="R2" s="2"/>
      <c r="S2" s="2"/>
      <c r="T2" s="2"/>
      <c r="U2" s="2"/>
    </row>
    <row r="3" spans="17:21" ht="15">
      <c r="Q3" s="2"/>
      <c r="R3" s="2"/>
      <c r="S3" s="2"/>
      <c r="T3" s="2"/>
      <c r="U3" s="2"/>
    </row>
    <row r="4" spans="17:21" ht="15">
      <c r="Q4" s="2"/>
      <c r="R4" s="2"/>
      <c r="S4" s="2"/>
      <c r="T4" s="2"/>
      <c r="U4" s="2"/>
    </row>
    <row r="5" spans="17:21" ht="15">
      <c r="Q5" s="2"/>
      <c r="R5" s="2"/>
      <c r="S5" s="2"/>
      <c r="T5" s="2"/>
      <c r="U5" s="2"/>
    </row>
    <row r="6" spans="1:21" ht="18.75">
      <c r="A6" s="48" t="s">
        <v>0</v>
      </c>
      <c r="B6" s="4"/>
      <c r="O6" s="5"/>
      <c r="P6" s="6"/>
      <c r="Q6" s="2"/>
      <c r="R6" s="2"/>
      <c r="S6" s="2"/>
      <c r="T6" s="2"/>
      <c r="U6" s="2"/>
    </row>
    <row r="7" spans="1:16" s="51" customFormat="1" ht="1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50"/>
      <c r="O7" s="52"/>
      <c r="P7" s="53"/>
    </row>
    <row r="8" spans="1:21" ht="15">
      <c r="A8" s="7" t="s">
        <v>128</v>
      </c>
      <c r="B8" s="7"/>
      <c r="C8" s="7"/>
      <c r="D8" s="7"/>
      <c r="E8" s="7"/>
      <c r="F8" s="7"/>
      <c r="G8" s="7"/>
      <c r="H8" s="7"/>
      <c r="I8" s="7"/>
      <c r="J8" s="7"/>
      <c r="O8" s="5"/>
      <c r="P8" s="6"/>
      <c r="Q8" s="2"/>
      <c r="R8" s="2"/>
      <c r="S8" s="2"/>
      <c r="T8" s="2"/>
      <c r="U8" s="2"/>
    </row>
    <row r="9" spans="1:16" s="9" customFormat="1" ht="11.25">
      <c r="A9" s="8" t="s">
        <v>2</v>
      </c>
      <c r="J9" s="8"/>
      <c r="P9" s="10"/>
    </row>
    <row r="10" spans="1:21" ht="15">
      <c r="A10" s="5"/>
      <c r="B10" s="5"/>
      <c r="C10" s="5"/>
      <c r="D10" s="5"/>
      <c r="E10" s="5"/>
      <c r="F10" s="5"/>
      <c r="G10" s="5"/>
      <c r="H10" s="5"/>
      <c r="I10" s="5"/>
      <c r="J10" s="11"/>
      <c r="O10" s="5"/>
      <c r="P10" s="6"/>
      <c r="Q10" s="2"/>
      <c r="R10" s="2"/>
      <c r="S10" s="2"/>
      <c r="T10" s="2"/>
      <c r="U10" s="2"/>
    </row>
    <row r="11" spans="1:21" ht="15">
      <c r="A11" s="12" t="s">
        <v>3</v>
      </c>
      <c r="B11" s="13"/>
      <c r="C11" s="14"/>
      <c r="D11" s="13"/>
      <c r="E11" s="15"/>
      <c r="F11" s="13"/>
      <c r="G11" s="16" t="s">
        <v>4</v>
      </c>
      <c r="H11" s="16"/>
      <c r="I11" s="16" t="s">
        <v>5</v>
      </c>
      <c r="J11" s="17"/>
      <c r="O11" s="5"/>
      <c r="P11" s="6"/>
      <c r="Q11" s="2"/>
      <c r="R11" s="2"/>
      <c r="S11" s="2"/>
      <c r="T11" s="2"/>
      <c r="U11" s="2"/>
    </row>
    <row r="12" spans="2:21" ht="6.75" customHeight="1">
      <c r="B12" s="7"/>
      <c r="C12" s="7"/>
      <c r="D12" s="7"/>
      <c r="E12" s="18"/>
      <c r="F12" s="7"/>
      <c r="G12" s="7"/>
      <c r="H12" s="7"/>
      <c r="I12" s="7"/>
      <c r="J12" s="19"/>
      <c r="O12" s="5"/>
      <c r="P12" s="20"/>
      <c r="Q12" s="2"/>
      <c r="R12" s="2"/>
      <c r="S12" s="2"/>
      <c r="T12" s="2"/>
      <c r="U12" s="2"/>
    </row>
    <row r="13" spans="1:16" s="5" customFormat="1" ht="15">
      <c r="A13" s="21"/>
      <c r="B13" s="22" t="s">
        <v>6</v>
      </c>
      <c r="C13" s="22"/>
      <c r="D13" s="22"/>
      <c r="E13" s="23">
        <v>280920</v>
      </c>
      <c r="F13" s="22"/>
      <c r="G13" s="24">
        <v>255982</v>
      </c>
      <c r="H13" s="22"/>
      <c r="I13" s="24">
        <v>278403</v>
      </c>
      <c r="J13" s="24"/>
      <c r="P13" s="6"/>
    </row>
    <row r="14" spans="2:21" ht="15" hidden="1">
      <c r="B14" s="7"/>
      <c r="C14" s="7"/>
      <c r="D14" s="7"/>
      <c r="E14" s="25"/>
      <c r="F14" s="7"/>
      <c r="G14" s="7"/>
      <c r="H14" s="7"/>
      <c r="I14" s="7"/>
      <c r="J14" s="26"/>
      <c r="O14" s="5"/>
      <c r="P14" s="6"/>
      <c r="Q14" s="2"/>
      <c r="R14" s="2"/>
      <c r="S14" s="2"/>
      <c r="T14" s="2"/>
      <c r="U14" s="2"/>
    </row>
    <row r="15" spans="2:21" ht="15">
      <c r="B15" s="7" t="s">
        <v>7</v>
      </c>
      <c r="C15" s="25"/>
      <c r="D15" s="7"/>
      <c r="E15" s="25"/>
      <c r="F15" s="7"/>
      <c r="G15" s="7"/>
      <c r="H15" s="7"/>
      <c r="I15" s="7"/>
      <c r="J15" s="26"/>
      <c r="O15" s="5"/>
      <c r="P15" s="6"/>
      <c r="Q15" s="2"/>
      <c r="R15" s="2"/>
      <c r="S15" s="2"/>
      <c r="T15" s="2"/>
      <c r="U15" s="2"/>
    </row>
    <row r="16" spans="2:21" ht="15">
      <c r="B16" s="7" t="s">
        <v>8</v>
      </c>
      <c r="C16" s="25"/>
      <c r="D16" s="7"/>
      <c r="E16" s="25"/>
      <c r="F16" s="7"/>
      <c r="G16" s="7"/>
      <c r="H16" s="7"/>
      <c r="I16" s="7"/>
      <c r="J16" s="26"/>
      <c r="O16" s="5"/>
      <c r="P16" s="6"/>
      <c r="Q16" s="2"/>
      <c r="R16" s="2"/>
      <c r="S16" s="2"/>
      <c r="T16" s="2"/>
      <c r="U16" s="2"/>
    </row>
    <row r="17" spans="2:21" ht="15" hidden="1">
      <c r="B17" s="2" t="s">
        <v>118</v>
      </c>
      <c r="C17" s="23"/>
      <c r="E17" s="23"/>
      <c r="G17" s="27">
        <v>0</v>
      </c>
      <c r="H17" s="7"/>
      <c r="I17" s="27">
        <v>110</v>
      </c>
      <c r="J17" s="26"/>
      <c r="L17" s="2" t="s">
        <v>9</v>
      </c>
      <c r="N17" s="2" t="s">
        <v>9</v>
      </c>
      <c r="O17" s="5"/>
      <c r="P17" s="6"/>
      <c r="Q17" s="2"/>
      <c r="R17" s="2"/>
      <c r="S17" s="2"/>
      <c r="T17" s="2"/>
      <c r="U17" s="2"/>
    </row>
    <row r="18" spans="2:21" ht="15">
      <c r="B18" s="28" t="s">
        <v>10</v>
      </c>
      <c r="C18" s="29">
        <v>-14</v>
      </c>
      <c r="D18" s="28"/>
      <c r="E18" s="23">
        <v>176</v>
      </c>
      <c r="F18" s="28"/>
      <c r="G18" s="27">
        <v>-11024</v>
      </c>
      <c r="H18" s="28"/>
      <c r="I18" s="27">
        <v>-1579</v>
      </c>
      <c r="J18" s="27"/>
      <c r="L18" s="2" t="s">
        <v>9</v>
      </c>
      <c r="N18" s="27" t="s">
        <v>9</v>
      </c>
      <c r="O18" s="5"/>
      <c r="P18" s="20"/>
      <c r="Q18" s="2"/>
      <c r="R18" s="2"/>
      <c r="S18" s="2"/>
      <c r="T18" s="2"/>
      <c r="U18" s="2"/>
    </row>
    <row r="19" spans="2:21" ht="15">
      <c r="B19" s="5" t="s">
        <v>11</v>
      </c>
      <c r="C19" s="30">
        <v>-5</v>
      </c>
      <c r="D19" s="5"/>
      <c r="E19" s="23">
        <v>-265185</v>
      </c>
      <c r="F19" s="5"/>
      <c r="G19" s="27">
        <v>-223393</v>
      </c>
      <c r="H19" s="5"/>
      <c r="I19" s="27">
        <v>-231614</v>
      </c>
      <c r="J19" s="27"/>
      <c r="L19" s="2" t="s">
        <v>9</v>
      </c>
      <c r="O19" s="5"/>
      <c r="P19" s="6"/>
      <c r="Q19" s="2"/>
      <c r="R19" s="2"/>
      <c r="S19" s="2"/>
      <c r="T19" s="2"/>
      <c r="U19" s="2"/>
    </row>
    <row r="20" spans="2:21" ht="15" hidden="1">
      <c r="B20" s="5" t="s">
        <v>12</v>
      </c>
      <c r="C20" s="30">
        <v>-5</v>
      </c>
      <c r="D20" s="5"/>
      <c r="E20" s="23"/>
      <c r="F20" s="5"/>
      <c r="G20" s="27">
        <v>-251</v>
      </c>
      <c r="H20" s="5"/>
      <c r="I20" s="27">
        <v>-8222</v>
      </c>
      <c r="J20" s="27"/>
      <c r="O20" s="5"/>
      <c r="P20" s="78"/>
      <c r="Q20" s="2"/>
      <c r="R20" s="2"/>
      <c r="S20" s="2"/>
      <c r="T20" s="2"/>
      <c r="U20" s="2"/>
    </row>
    <row r="21" spans="2:21" ht="15">
      <c r="B21" s="5" t="s">
        <v>124</v>
      </c>
      <c r="C21" s="30"/>
      <c r="D21" s="5"/>
      <c r="E21" s="23">
        <v>112</v>
      </c>
      <c r="F21" s="5"/>
      <c r="G21" s="27"/>
      <c r="H21" s="5"/>
      <c r="I21" s="27"/>
      <c r="J21" s="27"/>
      <c r="O21" s="5"/>
      <c r="P21" s="78"/>
      <c r="Q21" s="2"/>
      <c r="R21" s="2"/>
      <c r="S21" s="2"/>
      <c r="T21" s="2"/>
      <c r="U21" s="2"/>
    </row>
    <row r="22" spans="2:21" ht="15" hidden="1">
      <c r="B22" s="5" t="s">
        <v>13</v>
      </c>
      <c r="C22" s="30"/>
      <c r="D22" s="5"/>
      <c r="E22" s="23">
        <v>0</v>
      </c>
      <c r="F22" s="5"/>
      <c r="G22" s="27">
        <v>0</v>
      </c>
      <c r="H22" s="5"/>
      <c r="I22" s="27">
        <v>-17449</v>
      </c>
      <c r="J22" s="27"/>
      <c r="O22" s="5"/>
      <c r="P22" s="78"/>
      <c r="Q22" s="2"/>
      <c r="R22" s="2"/>
      <c r="S22" s="2"/>
      <c r="T22" s="2"/>
      <c r="U22" s="2"/>
    </row>
    <row r="23" spans="2:21" ht="15">
      <c r="B23" s="5" t="s">
        <v>122</v>
      </c>
      <c r="C23" s="30"/>
      <c r="D23" s="5"/>
      <c r="E23" s="23">
        <v>8656</v>
      </c>
      <c r="F23" s="5"/>
      <c r="G23" s="27"/>
      <c r="H23" s="5"/>
      <c r="I23" s="27"/>
      <c r="J23" s="27"/>
      <c r="O23" s="5"/>
      <c r="P23" s="78"/>
      <c r="Q23" s="2"/>
      <c r="R23" s="2"/>
      <c r="S23" s="2"/>
      <c r="T23" s="2"/>
      <c r="U23" s="2"/>
    </row>
    <row r="24" spans="2:21" ht="15">
      <c r="B24" s="2" t="s">
        <v>14</v>
      </c>
      <c r="C24" s="29">
        <v>-5</v>
      </c>
      <c r="E24" s="23">
        <v>118355</v>
      </c>
      <c r="G24" s="27">
        <v>43145</v>
      </c>
      <c r="I24" s="27">
        <v>163892</v>
      </c>
      <c r="J24" s="27"/>
      <c r="O24" s="5"/>
      <c r="P24" s="78"/>
      <c r="Q24" s="2"/>
      <c r="R24" s="2"/>
      <c r="S24" s="2"/>
      <c r="T24" s="2"/>
      <c r="U24" s="2"/>
    </row>
    <row r="25" spans="2:21" ht="15" hidden="1">
      <c r="B25" s="2" t="s">
        <v>15</v>
      </c>
      <c r="C25" s="23"/>
      <c r="E25" s="23">
        <v>0</v>
      </c>
      <c r="G25" s="27">
        <v>-168</v>
      </c>
      <c r="I25" s="27">
        <v>-252</v>
      </c>
      <c r="J25" s="26"/>
      <c r="L25" s="27"/>
      <c r="Q25" s="2"/>
      <c r="R25" s="2"/>
      <c r="S25" s="2"/>
      <c r="T25" s="2"/>
      <c r="U25" s="2"/>
    </row>
    <row r="26" spans="3:21" ht="15">
      <c r="C26" s="23"/>
      <c r="E26" s="23"/>
      <c r="J26" s="26"/>
      <c r="Q26" s="2"/>
      <c r="R26" s="2"/>
      <c r="S26" s="2"/>
      <c r="T26" s="2"/>
      <c r="U26" s="2"/>
    </row>
    <row r="27" spans="2:21" ht="15">
      <c r="B27" s="7" t="s">
        <v>16</v>
      </c>
      <c r="C27" s="25"/>
      <c r="D27" s="7"/>
      <c r="E27" s="23"/>
      <c r="F27" s="7"/>
      <c r="G27" s="7"/>
      <c r="H27" s="7"/>
      <c r="I27" s="7"/>
      <c r="J27" s="26"/>
      <c r="Q27" s="2"/>
      <c r="R27" s="2"/>
      <c r="S27" s="2"/>
      <c r="T27" s="2"/>
      <c r="U27" s="2"/>
    </row>
    <row r="28" spans="2:21" ht="15">
      <c r="B28" s="5" t="s">
        <v>17</v>
      </c>
      <c r="C28" s="31"/>
      <c r="D28" s="5"/>
      <c r="E28" s="23">
        <f>-12478-2</f>
        <v>-12480</v>
      </c>
      <c r="F28" s="5"/>
      <c r="G28" s="27">
        <v>79699</v>
      </c>
      <c r="H28" s="5"/>
      <c r="I28" s="27">
        <v>-46951</v>
      </c>
      <c r="J28" s="27"/>
      <c r="M28" s="2" t="s">
        <v>9</v>
      </c>
      <c r="N28" s="2" t="s">
        <v>9</v>
      </c>
      <c r="O28" s="2" t="s">
        <v>9</v>
      </c>
      <c r="Q28" s="2"/>
      <c r="R28" s="2"/>
      <c r="S28" s="2"/>
      <c r="T28" s="2"/>
      <c r="U28" s="2"/>
    </row>
    <row r="29" spans="2:21" ht="15">
      <c r="B29" s="5" t="s">
        <v>18</v>
      </c>
      <c r="C29" s="31"/>
      <c r="D29" s="5"/>
      <c r="E29" s="23">
        <v>-158</v>
      </c>
      <c r="F29" s="5"/>
      <c r="G29" s="27">
        <v>-503</v>
      </c>
      <c r="H29" s="5"/>
      <c r="I29" s="27">
        <v>0</v>
      </c>
      <c r="J29" s="27"/>
      <c r="Q29" s="2"/>
      <c r="R29" s="2"/>
      <c r="S29" s="2"/>
      <c r="T29" s="2"/>
      <c r="U29" s="2"/>
    </row>
    <row r="30" spans="2:21" ht="15">
      <c r="B30" s="5" t="s">
        <v>19</v>
      </c>
      <c r="C30" s="31"/>
      <c r="D30" s="5"/>
      <c r="E30" s="23">
        <v>4058</v>
      </c>
      <c r="F30" s="5"/>
      <c r="G30" s="27">
        <v>-15240</v>
      </c>
      <c r="H30" s="5"/>
      <c r="I30" s="27">
        <v>-42572</v>
      </c>
      <c r="J30" s="27"/>
      <c r="Q30" s="2"/>
      <c r="R30" s="2"/>
      <c r="S30" s="2"/>
      <c r="T30" s="2"/>
      <c r="U30" s="2"/>
    </row>
    <row r="31" spans="2:21" ht="15">
      <c r="B31" s="5" t="s">
        <v>20</v>
      </c>
      <c r="C31" s="31"/>
      <c r="D31" s="5"/>
      <c r="E31" s="23">
        <v>1244</v>
      </c>
      <c r="F31" s="5"/>
      <c r="G31" s="27">
        <v>-19</v>
      </c>
      <c r="H31" s="5"/>
      <c r="I31" s="27">
        <v>174</v>
      </c>
      <c r="J31" s="27"/>
      <c r="Q31" s="2"/>
      <c r="R31" s="2"/>
      <c r="S31" s="2"/>
      <c r="T31" s="2"/>
      <c r="U31" s="2"/>
    </row>
    <row r="32" spans="2:21" ht="15">
      <c r="B32" s="5" t="s">
        <v>21</v>
      </c>
      <c r="C32" s="31"/>
      <c r="D32" s="5"/>
      <c r="E32" s="23">
        <v>-370</v>
      </c>
      <c r="F32" s="5"/>
      <c r="G32" s="27">
        <v>-75</v>
      </c>
      <c r="H32" s="5"/>
      <c r="I32" s="27">
        <v>297</v>
      </c>
      <c r="J32" s="27"/>
      <c r="Q32" s="2"/>
      <c r="R32" s="2"/>
      <c r="S32" s="2"/>
      <c r="T32" s="2"/>
      <c r="U32" s="2"/>
    </row>
    <row r="33" spans="2:21" ht="15">
      <c r="B33" s="5" t="s">
        <v>22</v>
      </c>
      <c r="C33" s="31"/>
      <c r="D33" s="5"/>
      <c r="E33" s="23">
        <v>2370</v>
      </c>
      <c r="F33" s="5"/>
      <c r="G33" s="27"/>
      <c r="H33" s="5"/>
      <c r="I33" s="27"/>
      <c r="J33" s="27"/>
      <c r="Q33" s="2"/>
      <c r="R33" s="2"/>
      <c r="S33" s="2"/>
      <c r="T33" s="2"/>
      <c r="U33" s="2"/>
    </row>
    <row r="34" spans="2:21" ht="15">
      <c r="B34" s="5" t="s">
        <v>23</v>
      </c>
      <c r="C34" s="31"/>
      <c r="D34" s="5"/>
      <c r="E34" s="23">
        <v>10441</v>
      </c>
      <c r="F34" s="5"/>
      <c r="G34" s="27">
        <v>646</v>
      </c>
      <c r="H34" s="5"/>
      <c r="I34" s="27">
        <v>4471</v>
      </c>
      <c r="J34" s="27"/>
      <c r="Q34" s="2"/>
      <c r="R34" s="2"/>
      <c r="S34" s="2"/>
      <c r="T34" s="2"/>
      <c r="U34" s="2"/>
    </row>
    <row r="35" spans="2:21" ht="15" hidden="1">
      <c r="B35" s="5" t="s">
        <v>24</v>
      </c>
      <c r="C35" s="31"/>
      <c r="D35" s="5"/>
      <c r="E35" s="23">
        <v>0</v>
      </c>
      <c r="F35" s="5"/>
      <c r="G35" s="27"/>
      <c r="H35" s="5"/>
      <c r="I35" s="27"/>
      <c r="J35" s="27"/>
      <c r="Q35" s="2"/>
      <c r="R35" s="2"/>
      <c r="S35" s="2"/>
      <c r="T35" s="2"/>
      <c r="U35" s="2"/>
    </row>
    <row r="36" spans="2:21" ht="15" hidden="1">
      <c r="B36" s="5" t="s">
        <v>25</v>
      </c>
      <c r="C36" s="31"/>
      <c r="D36" s="5"/>
      <c r="E36" s="23">
        <v>0</v>
      </c>
      <c r="F36" s="5"/>
      <c r="G36" s="27">
        <v>0</v>
      </c>
      <c r="H36" s="5"/>
      <c r="I36" s="27">
        <v>-25</v>
      </c>
      <c r="J36" s="27"/>
      <c r="Q36" s="2"/>
      <c r="R36" s="2"/>
      <c r="S36" s="2"/>
      <c r="T36" s="2"/>
      <c r="U36" s="2"/>
    </row>
    <row r="37" spans="5:21" ht="15" hidden="1">
      <c r="E37" s="23"/>
      <c r="J37" s="26"/>
      <c r="Q37" s="2"/>
      <c r="R37" s="2"/>
      <c r="S37" s="2"/>
      <c r="T37" s="2"/>
      <c r="U37" s="2"/>
    </row>
    <row r="38" spans="1:21" ht="15">
      <c r="A38" s="32" t="s">
        <v>26</v>
      </c>
      <c r="B38" s="33"/>
      <c r="C38" s="33"/>
      <c r="D38" s="34" t="s">
        <v>27</v>
      </c>
      <c r="E38" s="35">
        <f>SUM(E13:E36)</f>
        <v>148139</v>
      </c>
      <c r="F38" s="34"/>
      <c r="G38" s="36">
        <f>SUM(G13:G36)</f>
        <v>128799</v>
      </c>
      <c r="H38" s="34" t="s">
        <v>27</v>
      </c>
      <c r="I38" s="36">
        <v>98683</v>
      </c>
      <c r="J38" s="36"/>
      <c r="Q38" s="2"/>
      <c r="R38" s="2"/>
      <c r="S38" s="2"/>
      <c r="T38" s="2"/>
      <c r="U38" s="2"/>
    </row>
    <row r="39" spans="5:21" ht="15" hidden="1">
      <c r="E39" s="23"/>
      <c r="J39" s="26"/>
      <c r="Q39" s="2"/>
      <c r="R39" s="2"/>
      <c r="S39" s="2"/>
      <c r="T39" s="2"/>
      <c r="U39" s="2"/>
    </row>
    <row r="40" spans="1:21" ht="15">
      <c r="A40" s="7" t="s">
        <v>28</v>
      </c>
      <c r="E40" s="23"/>
      <c r="J40" s="26"/>
      <c r="Q40" s="2"/>
      <c r="R40" s="2"/>
      <c r="S40" s="2"/>
      <c r="T40" s="2"/>
      <c r="U40" s="2"/>
    </row>
    <row r="41" spans="2:21" ht="15">
      <c r="B41" s="2" t="s">
        <v>29</v>
      </c>
      <c r="C41" s="29">
        <v>-14</v>
      </c>
      <c r="E41" s="23">
        <v>88</v>
      </c>
      <c r="G41" s="27">
        <v>12813</v>
      </c>
      <c r="I41" s="27">
        <v>1725</v>
      </c>
      <c r="J41" s="27"/>
      <c r="Q41" s="2"/>
      <c r="R41" s="2"/>
      <c r="S41" s="2"/>
      <c r="T41" s="2"/>
      <c r="U41" s="2"/>
    </row>
    <row r="42" spans="2:21" ht="15">
      <c r="B42" s="5" t="s">
        <v>30</v>
      </c>
      <c r="C42" s="29" t="s">
        <v>9</v>
      </c>
      <c r="D42" s="5"/>
      <c r="E42" s="23">
        <v>-146</v>
      </c>
      <c r="F42" s="5"/>
      <c r="G42" s="27">
        <v>-513570</v>
      </c>
      <c r="H42" s="5"/>
      <c r="I42" s="27">
        <v>-10609</v>
      </c>
      <c r="J42" s="37"/>
      <c r="Q42" s="2"/>
      <c r="R42" s="2"/>
      <c r="S42" s="2"/>
      <c r="T42" s="2"/>
      <c r="U42" s="2"/>
    </row>
    <row r="43" spans="2:21" ht="15">
      <c r="B43" s="5" t="s">
        <v>31</v>
      </c>
      <c r="C43" s="5"/>
      <c r="D43" s="5"/>
      <c r="E43" s="23">
        <v>-11651</v>
      </c>
      <c r="F43" s="5"/>
      <c r="G43" s="27">
        <v>-2</v>
      </c>
      <c r="H43" s="5"/>
      <c r="I43" s="27">
        <v>-25</v>
      </c>
      <c r="J43" s="37"/>
      <c r="Q43" s="2"/>
      <c r="R43" s="2"/>
      <c r="S43" s="2"/>
      <c r="T43" s="2"/>
      <c r="U43" s="2"/>
    </row>
    <row r="44" spans="2:21" ht="15">
      <c r="B44" s="5" t="s">
        <v>32</v>
      </c>
      <c r="C44" s="5"/>
      <c r="D44" s="5"/>
      <c r="E44" s="23">
        <v>-4587</v>
      </c>
      <c r="F44" s="5"/>
      <c r="G44" s="27">
        <v>0</v>
      </c>
      <c r="H44" s="5"/>
      <c r="I44" s="27">
        <v>-110</v>
      </c>
      <c r="J44" s="37"/>
      <c r="Q44" s="2"/>
      <c r="R44" s="2"/>
      <c r="S44" s="2"/>
      <c r="T44" s="2"/>
      <c r="U44" s="2"/>
    </row>
    <row r="45" spans="1:21" ht="15">
      <c r="A45" s="32" t="s">
        <v>33</v>
      </c>
      <c r="B45" s="33"/>
      <c r="C45" s="33"/>
      <c r="D45" s="34" t="s">
        <v>27</v>
      </c>
      <c r="E45" s="35">
        <f>SUM(E41:E44)</f>
        <v>-16296</v>
      </c>
      <c r="F45" s="34" t="s">
        <v>27</v>
      </c>
      <c r="G45" s="38">
        <f>SUM(G41:G44)</f>
        <v>-500759</v>
      </c>
      <c r="H45" s="34" t="s">
        <v>27</v>
      </c>
      <c r="I45" s="38">
        <v>-9019</v>
      </c>
      <c r="J45" s="38"/>
      <c r="Q45" s="2"/>
      <c r="R45" s="2"/>
      <c r="S45" s="2"/>
      <c r="T45" s="2"/>
      <c r="U45" s="2"/>
    </row>
    <row r="46" spans="5:21" ht="15" hidden="1">
      <c r="E46" s="23"/>
      <c r="J46" s="26"/>
      <c r="Q46" s="2"/>
      <c r="R46" s="2"/>
      <c r="S46" s="2"/>
      <c r="T46" s="2"/>
      <c r="U46" s="2"/>
    </row>
    <row r="47" spans="1:21" ht="15">
      <c r="A47" s="7" t="s">
        <v>34</v>
      </c>
      <c r="E47" s="23"/>
      <c r="J47" s="26"/>
      <c r="Q47" s="2"/>
      <c r="R47" s="2"/>
      <c r="S47" s="2"/>
      <c r="T47" s="2"/>
      <c r="U47" s="2"/>
    </row>
    <row r="48" spans="5:21" ht="15" hidden="1">
      <c r="E48" s="23"/>
      <c r="J48" s="26"/>
      <c r="Q48" s="2"/>
      <c r="R48" s="2"/>
      <c r="S48" s="2"/>
      <c r="T48" s="2"/>
      <c r="U48" s="2"/>
    </row>
    <row r="49" spans="2:21" ht="15" hidden="1">
      <c r="B49" s="2" t="s">
        <v>35</v>
      </c>
      <c r="E49" s="23">
        <v>0</v>
      </c>
      <c r="G49" s="27">
        <v>522500</v>
      </c>
      <c r="I49" s="2">
        <v>0</v>
      </c>
      <c r="J49" s="26"/>
      <c r="Q49" s="2"/>
      <c r="R49" s="2"/>
      <c r="S49" s="2"/>
      <c r="T49" s="2"/>
      <c r="U49" s="2"/>
    </row>
    <row r="50" spans="2:21" ht="15">
      <c r="B50" s="2" t="s">
        <v>36</v>
      </c>
      <c r="C50" s="29">
        <v>-15</v>
      </c>
      <c r="E50" s="23">
        <v>-131725</v>
      </c>
      <c r="G50" s="37">
        <v>-150226</v>
      </c>
      <c r="I50" s="37">
        <v>-139487</v>
      </c>
      <c r="J50" s="37"/>
      <c r="Q50" s="2"/>
      <c r="R50" s="2"/>
      <c r="S50" s="2"/>
      <c r="T50" s="2"/>
      <c r="U50" s="2"/>
    </row>
    <row r="51" spans="2:21" ht="15">
      <c r="B51" s="2" t="s">
        <v>125</v>
      </c>
      <c r="E51" s="23">
        <v>-7</v>
      </c>
      <c r="G51" s="37">
        <v>-445</v>
      </c>
      <c r="I51" s="37">
        <v>445</v>
      </c>
      <c r="J51" s="37"/>
      <c r="Q51" s="2"/>
      <c r="R51" s="2"/>
      <c r="S51" s="2"/>
      <c r="T51" s="2"/>
      <c r="U51" s="2"/>
    </row>
    <row r="52" spans="1:21" ht="15">
      <c r="A52" s="32" t="s">
        <v>37</v>
      </c>
      <c r="B52" s="33"/>
      <c r="C52" s="33"/>
      <c r="D52" s="34" t="s">
        <v>27</v>
      </c>
      <c r="E52" s="35">
        <f>SUM(E49:E51)</f>
        <v>-131732</v>
      </c>
      <c r="F52" s="34" t="s">
        <v>27</v>
      </c>
      <c r="G52" s="38">
        <f>SUM(G49:G51)</f>
        <v>371829</v>
      </c>
      <c r="H52" s="34" t="s">
        <v>27</v>
      </c>
      <c r="I52" s="38">
        <v>-139042</v>
      </c>
      <c r="J52" s="38"/>
      <c r="Q52" s="2"/>
      <c r="R52" s="2"/>
      <c r="S52" s="2"/>
      <c r="T52" s="2"/>
      <c r="U52" s="2"/>
    </row>
    <row r="53" spans="5:21" ht="15" hidden="1">
      <c r="E53" s="23"/>
      <c r="J53" s="26"/>
      <c r="Q53" s="2"/>
      <c r="R53" s="2"/>
      <c r="S53" s="2"/>
      <c r="T53" s="2"/>
      <c r="U53" s="2"/>
    </row>
    <row r="54" spans="2:22" ht="15">
      <c r="B54" s="2" t="s">
        <v>38</v>
      </c>
      <c r="E54" s="23">
        <f>+E38+E45+E52</f>
        <v>111</v>
      </c>
      <c r="G54" s="27">
        <f>+G38+G45+G52</f>
        <v>-131</v>
      </c>
      <c r="I54" s="27">
        <v>-49378</v>
      </c>
      <c r="J54" s="27"/>
      <c r="Q54" s="2"/>
      <c r="R54" s="2"/>
      <c r="S54" s="2"/>
      <c r="T54" s="23"/>
      <c r="U54" s="2"/>
      <c r="V54" s="23"/>
    </row>
    <row r="55" spans="2:21" ht="15" hidden="1">
      <c r="B55" s="2" t="s">
        <v>39</v>
      </c>
      <c r="E55" s="23">
        <v>0</v>
      </c>
      <c r="G55" s="27">
        <v>0</v>
      </c>
      <c r="I55" s="27">
        <v>49412</v>
      </c>
      <c r="J55" s="27"/>
      <c r="Q55" s="2"/>
      <c r="R55" s="2"/>
      <c r="S55" s="2"/>
      <c r="T55" s="2"/>
      <c r="U55" s="2"/>
    </row>
    <row r="56" spans="2:21" ht="15">
      <c r="B56" s="2" t="s">
        <v>40</v>
      </c>
      <c r="E56" s="23">
        <v>75</v>
      </c>
      <c r="G56" s="27">
        <v>225</v>
      </c>
      <c r="I56" s="27">
        <v>191</v>
      </c>
      <c r="J56" s="27"/>
      <c r="Q56" s="2"/>
      <c r="R56" s="2"/>
      <c r="S56" s="2"/>
      <c r="T56" s="2"/>
      <c r="U56" s="2"/>
    </row>
    <row r="57" spans="5:21" ht="15" hidden="1">
      <c r="E57" s="23"/>
      <c r="J57" s="27"/>
      <c r="Q57" s="2"/>
      <c r="R57" s="2"/>
      <c r="S57" s="2"/>
      <c r="T57" s="2"/>
      <c r="U57" s="2"/>
    </row>
    <row r="58" spans="1:21" ht="15" customHeight="1" thickBot="1">
      <c r="A58" s="39" t="s">
        <v>41</v>
      </c>
      <c r="B58" s="40"/>
      <c r="C58" s="40"/>
      <c r="D58" s="41" t="s">
        <v>27</v>
      </c>
      <c r="E58" s="42">
        <f>SUM(E54:E57)</f>
        <v>186</v>
      </c>
      <c r="F58" s="41" t="s">
        <v>27</v>
      </c>
      <c r="G58" s="43">
        <f>SUM(G54:G57)</f>
        <v>94</v>
      </c>
      <c r="H58" s="41" t="s">
        <v>27</v>
      </c>
      <c r="I58" s="43">
        <f>SUM(I54:I57)</f>
        <v>225</v>
      </c>
      <c r="J58" s="44">
        <f>+I58-'[1]BCE presentación'!I9</f>
        <v>-5764</v>
      </c>
      <c r="M58" s="45" t="s">
        <v>9</v>
      </c>
      <c r="Q58" s="2"/>
      <c r="R58" s="2"/>
      <c r="S58" s="2"/>
      <c r="T58" s="2"/>
      <c r="U58" s="2"/>
    </row>
    <row r="59" spans="1:21" ht="15.75" thickTop="1">
      <c r="A59" s="5"/>
      <c r="B59" s="5"/>
      <c r="C59" s="5"/>
      <c r="D59" s="5"/>
      <c r="E59" s="31"/>
      <c r="F59" s="5"/>
      <c r="G59" s="5"/>
      <c r="H59" s="5"/>
      <c r="I59" s="5"/>
      <c r="J59" s="5"/>
      <c r="Q59" s="2"/>
      <c r="R59" s="2"/>
      <c r="S59" s="2"/>
      <c r="T59" s="2"/>
      <c r="U59" s="2"/>
    </row>
    <row r="60" spans="1:21" ht="15.75">
      <c r="A60" s="5"/>
      <c r="B60" s="46"/>
      <c r="C60" s="5"/>
      <c r="D60" s="5"/>
      <c r="E60" s="31"/>
      <c r="F60" s="5"/>
      <c r="G60" s="47"/>
      <c r="H60" s="5"/>
      <c r="I60" s="5"/>
      <c r="J60" s="5"/>
      <c r="Q60" s="2"/>
      <c r="R60" s="2"/>
      <c r="S60" s="2"/>
      <c r="T60" s="2"/>
      <c r="U60" s="2"/>
    </row>
    <row r="61" spans="5:21" ht="54" customHeight="1">
      <c r="E61" s="23"/>
      <c r="Q61" s="2"/>
      <c r="R61" s="2"/>
      <c r="S61" s="2"/>
      <c r="T61" s="2"/>
      <c r="U61" s="2"/>
    </row>
    <row r="62" spans="2:21" ht="96" customHeight="1">
      <c r="B62" s="5"/>
      <c r="C62" s="5"/>
      <c r="D62" s="5"/>
      <c r="E62" s="31"/>
      <c r="F62" s="5"/>
      <c r="G62" s="5"/>
      <c r="H62" s="5"/>
      <c r="I62" s="5"/>
      <c r="Q62" s="2"/>
      <c r="R62" s="2"/>
      <c r="S62" s="2"/>
      <c r="T62" s="2"/>
      <c r="U62" s="2"/>
    </row>
    <row r="63" spans="1:21" ht="84.75" customHeight="1">
      <c r="A63" s="5"/>
      <c r="J63" s="5"/>
      <c r="Q63" s="2"/>
      <c r="R63" s="2"/>
      <c r="S63" s="2"/>
      <c r="T63" s="2"/>
      <c r="U63" s="2"/>
    </row>
    <row r="67" spans="17:21" ht="15">
      <c r="Q67" s="2"/>
      <c r="R67" s="2"/>
      <c r="S67" s="2"/>
      <c r="T67" s="2"/>
      <c r="U67" s="2"/>
    </row>
    <row r="68" spans="17:21" ht="15">
      <c r="Q68" s="2"/>
      <c r="R68" s="2"/>
      <c r="S68" s="2"/>
      <c r="T68" s="2"/>
      <c r="U68" s="2"/>
    </row>
    <row r="69" spans="17:21" ht="15">
      <c r="Q69" s="2"/>
      <c r="R69" s="2"/>
      <c r="S69" s="2"/>
      <c r="T69" s="2"/>
      <c r="U69" s="2"/>
    </row>
    <row r="70" spans="17:21" ht="15">
      <c r="Q70" s="2"/>
      <c r="R70" s="2"/>
      <c r="S70" s="2"/>
      <c r="T70" s="2"/>
      <c r="U70" s="2"/>
    </row>
    <row r="71" spans="10:21" ht="15">
      <c r="J71" s="27"/>
      <c r="Q71" s="2"/>
      <c r="R71" s="2"/>
      <c r="S71" s="2"/>
      <c r="T71" s="2"/>
      <c r="U71" s="2"/>
    </row>
  </sheetData>
  <sheetProtection/>
  <mergeCells count="1">
    <mergeCell ref="P20:P24"/>
  </mergeCells>
  <printOptions/>
  <pageMargins left="0.7086614173228347" right="0.7086614173228347" top="0.98" bottom="0.7480314960629921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6:E58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2.7109375" style="2" customWidth="1"/>
    <col min="2" max="2" width="66.57421875" style="2" customWidth="1"/>
    <col min="3" max="3" width="0" style="2" hidden="1" customWidth="1"/>
    <col min="4" max="4" width="2.421875" style="2" customWidth="1"/>
    <col min="5" max="5" width="9.00390625" style="2" bestFit="1" customWidth="1"/>
    <col min="6" max="16384" width="11.421875" style="1" customWidth="1"/>
  </cols>
  <sheetData>
    <row r="1" ht="15"/>
    <row r="2" ht="15"/>
    <row r="3" ht="15"/>
    <row r="4" ht="15"/>
    <row r="5" ht="15"/>
    <row r="6" spans="1:2" ht="18.75">
      <c r="A6" s="48" t="s">
        <v>0</v>
      </c>
      <c r="B6" s="4"/>
    </row>
    <row r="7" spans="1:5" ht="15">
      <c r="A7" s="49" t="s">
        <v>117</v>
      </c>
      <c r="B7" s="49"/>
      <c r="C7" s="49"/>
      <c r="D7" s="49"/>
      <c r="E7" s="49"/>
    </row>
    <row r="8" spans="1:5" ht="15">
      <c r="A8" s="57" t="s">
        <v>129</v>
      </c>
      <c r="B8" s="7"/>
      <c r="C8" s="7"/>
      <c r="D8" s="7"/>
      <c r="E8" s="7"/>
    </row>
    <row r="9" spans="1:5" s="77" customFormat="1" ht="11.25">
      <c r="A9" s="8" t="s">
        <v>64</v>
      </c>
      <c r="B9" s="9"/>
      <c r="C9" s="9"/>
      <c r="D9" s="9"/>
      <c r="E9" s="9"/>
    </row>
    <row r="10" spans="1:5" ht="15">
      <c r="A10" s="5"/>
      <c r="B10" s="5"/>
      <c r="C10" s="5"/>
      <c r="D10" s="5"/>
      <c r="E10" s="5"/>
    </row>
    <row r="11" spans="1:5" ht="15">
      <c r="A11" s="12" t="s">
        <v>65</v>
      </c>
      <c r="B11" s="13"/>
      <c r="C11" s="14"/>
      <c r="D11" s="13"/>
      <c r="E11" s="15"/>
    </row>
    <row r="12" spans="2:5" ht="6" customHeight="1">
      <c r="B12" s="7"/>
      <c r="C12" s="7"/>
      <c r="D12" s="7"/>
      <c r="E12" s="18"/>
    </row>
    <row r="13" spans="1:5" ht="15">
      <c r="A13" s="21"/>
      <c r="B13" s="22" t="s">
        <v>66</v>
      </c>
      <c r="C13" s="22"/>
      <c r="D13" s="22"/>
      <c r="E13" s="23">
        <f>+'Flujo de efectivo Basico'!E13</f>
        <v>280920</v>
      </c>
    </row>
    <row r="14" spans="2:5" ht="15">
      <c r="B14" s="7"/>
      <c r="C14" s="7"/>
      <c r="D14" s="7"/>
      <c r="E14" s="25"/>
    </row>
    <row r="15" spans="2:5" ht="15">
      <c r="B15" s="7" t="s">
        <v>67</v>
      </c>
      <c r="C15" s="25"/>
      <c r="D15" s="7"/>
      <c r="E15" s="25"/>
    </row>
    <row r="16" spans="2:5" ht="15">
      <c r="B16" s="7"/>
      <c r="C16" s="25"/>
      <c r="D16" s="7"/>
      <c r="E16" s="25"/>
    </row>
    <row r="17" spans="2:5" ht="15" hidden="1">
      <c r="B17" s="2" t="s">
        <v>119</v>
      </c>
      <c r="C17" s="23"/>
      <c r="E17" s="23">
        <f>+'Flujo de efectivo Basico'!E17</f>
        <v>0</v>
      </c>
    </row>
    <row r="18" spans="2:5" ht="15">
      <c r="B18" s="28" t="s">
        <v>68</v>
      </c>
      <c r="C18" s="29">
        <v>-14</v>
      </c>
      <c r="D18" s="28"/>
      <c r="E18" s="23">
        <f>+'Flujo de efectivo Basico'!E18</f>
        <v>176</v>
      </c>
    </row>
    <row r="19" spans="2:5" ht="15">
      <c r="B19" s="5" t="s">
        <v>69</v>
      </c>
      <c r="C19" s="30">
        <v>-5</v>
      </c>
      <c r="D19" s="5"/>
      <c r="E19" s="23">
        <f>+'Flujo de efectivo Basico'!E19</f>
        <v>-265185</v>
      </c>
    </row>
    <row r="20" spans="2:5" ht="15" hidden="1">
      <c r="B20" s="5" t="s">
        <v>70</v>
      </c>
      <c r="C20" s="30">
        <v>-5</v>
      </c>
      <c r="D20" s="5"/>
      <c r="E20" s="23">
        <f>+'Flujo de efectivo Basico'!E20</f>
        <v>0</v>
      </c>
    </row>
    <row r="21" spans="2:5" ht="15">
      <c r="B21" s="5" t="s">
        <v>126</v>
      </c>
      <c r="C21" s="30"/>
      <c r="D21" s="5"/>
      <c r="E21" s="23">
        <f>+'Flujo de efectivo Basico'!E21</f>
        <v>112</v>
      </c>
    </row>
    <row r="22" spans="2:5" ht="15" hidden="1">
      <c r="B22" s="5" t="s">
        <v>71</v>
      </c>
      <c r="C22" s="30"/>
      <c r="D22" s="5"/>
      <c r="E22" s="23">
        <f>+'Flujo de efectivo Basico'!E22</f>
        <v>0</v>
      </c>
    </row>
    <row r="23" spans="2:5" ht="15">
      <c r="B23" s="5" t="s">
        <v>123</v>
      </c>
      <c r="C23" s="30"/>
      <c r="D23" s="5"/>
      <c r="E23" s="23">
        <f>+'Flujo de efectivo Basico'!E23</f>
        <v>8656</v>
      </c>
    </row>
    <row r="24" spans="2:5" ht="15">
      <c r="B24" s="2" t="s">
        <v>72</v>
      </c>
      <c r="C24" s="29">
        <v>-5</v>
      </c>
      <c r="E24" s="23">
        <f>+'Flujo de efectivo Basico'!E24</f>
        <v>118355</v>
      </c>
    </row>
    <row r="25" spans="2:5" ht="15" hidden="1">
      <c r="B25" s="2" t="s">
        <v>73</v>
      </c>
      <c r="C25" s="23"/>
      <c r="E25" s="23">
        <f>+'Flujo de efectivo Basico'!E25</f>
        <v>0</v>
      </c>
    </row>
    <row r="26" spans="3:5" ht="15">
      <c r="C26" s="23"/>
      <c r="E26" s="23"/>
    </row>
    <row r="27" spans="2:5" ht="15">
      <c r="B27" s="7" t="s">
        <v>74</v>
      </c>
      <c r="C27" s="25"/>
      <c r="D27" s="7"/>
      <c r="E27" s="23"/>
    </row>
    <row r="28" spans="2:5" ht="15">
      <c r="B28" s="5" t="s">
        <v>75</v>
      </c>
      <c r="C28" s="31"/>
      <c r="D28" s="5"/>
      <c r="E28" s="23">
        <f>+'Flujo de efectivo Basico'!E28</f>
        <v>-12480</v>
      </c>
    </row>
    <row r="29" spans="2:5" ht="15">
      <c r="B29" s="5" t="s">
        <v>99</v>
      </c>
      <c r="C29" s="31"/>
      <c r="D29" s="5"/>
      <c r="E29" s="23">
        <f>+'Flujo de efectivo Basico'!E29</f>
        <v>-158</v>
      </c>
    </row>
    <row r="30" spans="2:5" ht="15">
      <c r="B30" s="5" t="s">
        <v>76</v>
      </c>
      <c r="C30" s="31"/>
      <c r="D30" s="5"/>
      <c r="E30" s="23">
        <f>+'Flujo de efectivo Basico'!E30</f>
        <v>4058</v>
      </c>
    </row>
    <row r="31" spans="2:5" ht="15">
      <c r="B31" s="5" t="s">
        <v>77</v>
      </c>
      <c r="C31" s="31"/>
      <c r="D31" s="5"/>
      <c r="E31" s="23">
        <f>+'Flujo de efectivo Basico'!E31</f>
        <v>1244</v>
      </c>
    </row>
    <row r="32" spans="2:5" ht="15">
      <c r="B32" s="5" t="s">
        <v>78</v>
      </c>
      <c r="C32" s="31"/>
      <c r="D32" s="5"/>
      <c r="E32" s="23">
        <f>+'Flujo de efectivo Basico'!E32</f>
        <v>-370</v>
      </c>
    </row>
    <row r="33" spans="2:5" ht="15">
      <c r="B33" s="5" t="s">
        <v>82</v>
      </c>
      <c r="C33" s="31"/>
      <c r="D33" s="5"/>
      <c r="E33" s="23">
        <f>+'Flujo de efectivo Basico'!E33</f>
        <v>2370</v>
      </c>
    </row>
    <row r="34" spans="2:5" ht="15">
      <c r="B34" s="5" t="s">
        <v>79</v>
      </c>
      <c r="C34" s="31"/>
      <c r="D34" s="5"/>
      <c r="E34" s="23">
        <f>+'Flujo de efectivo Basico'!E34</f>
        <v>10441</v>
      </c>
    </row>
    <row r="35" spans="2:5" ht="15" hidden="1">
      <c r="B35" s="5" t="s">
        <v>81</v>
      </c>
      <c r="C35" s="31"/>
      <c r="D35" s="5"/>
      <c r="E35" s="23">
        <f>+'Flujo de efectivo Basico'!E35</f>
        <v>0</v>
      </c>
    </row>
    <row r="36" spans="2:5" ht="15" hidden="1">
      <c r="B36" s="5" t="s">
        <v>80</v>
      </c>
      <c r="C36" s="31"/>
      <c r="D36" s="5"/>
      <c r="E36" s="23">
        <v>0</v>
      </c>
    </row>
    <row r="37" ht="15" hidden="1">
      <c r="E37" s="23"/>
    </row>
    <row r="38" spans="1:5" ht="15">
      <c r="A38" s="32" t="s">
        <v>83</v>
      </c>
      <c r="B38" s="33"/>
      <c r="C38" s="33"/>
      <c r="D38" s="34" t="s">
        <v>27</v>
      </c>
      <c r="E38" s="35">
        <f>SUM(E13:E36)</f>
        <v>148139</v>
      </c>
    </row>
    <row r="39" ht="15" hidden="1">
      <c r="E39" s="23"/>
    </row>
    <row r="40" spans="1:5" ht="15">
      <c r="A40" s="7" t="s">
        <v>84</v>
      </c>
      <c r="E40" s="23"/>
    </row>
    <row r="41" spans="2:5" ht="15">
      <c r="B41" s="2" t="s">
        <v>85</v>
      </c>
      <c r="C41" s="29">
        <v>-14</v>
      </c>
      <c r="E41" s="23">
        <f>+'Flujo de efectivo Basico'!E41</f>
        <v>88</v>
      </c>
    </row>
    <row r="42" spans="2:5" ht="15">
      <c r="B42" s="5" t="s">
        <v>86</v>
      </c>
      <c r="C42" s="29" t="s">
        <v>9</v>
      </c>
      <c r="D42" s="5"/>
      <c r="E42" s="23">
        <f>+'Flujo de efectivo Basico'!E42</f>
        <v>-146</v>
      </c>
    </row>
    <row r="43" spans="2:5" ht="15">
      <c r="B43" s="5" t="s">
        <v>87</v>
      </c>
      <c r="C43" s="5"/>
      <c r="D43" s="5"/>
      <c r="E43" s="23">
        <f>+'Flujo de efectivo Basico'!E43</f>
        <v>-11651</v>
      </c>
    </row>
    <row r="44" spans="2:5" ht="15">
      <c r="B44" s="5" t="s">
        <v>88</v>
      </c>
      <c r="C44" s="5"/>
      <c r="D44" s="5"/>
      <c r="E44" s="23">
        <f>+'Flujo de efectivo Basico'!E44</f>
        <v>-4587</v>
      </c>
    </row>
    <row r="45" spans="1:5" ht="15">
      <c r="A45" s="32" t="s">
        <v>89</v>
      </c>
      <c r="B45" s="33"/>
      <c r="C45" s="33"/>
      <c r="D45" s="34" t="s">
        <v>27</v>
      </c>
      <c r="E45" s="35">
        <f>SUM(E41:E44)</f>
        <v>-16296</v>
      </c>
    </row>
    <row r="46" ht="15" hidden="1">
      <c r="E46" s="23"/>
    </row>
    <row r="47" spans="1:5" ht="15">
      <c r="A47" s="7" t="s">
        <v>90</v>
      </c>
      <c r="E47" s="23"/>
    </row>
    <row r="48" ht="15" hidden="1">
      <c r="E48" s="23"/>
    </row>
    <row r="49" spans="2:5" ht="15" hidden="1">
      <c r="B49" s="2" t="s">
        <v>91</v>
      </c>
      <c r="E49" s="23">
        <v>0</v>
      </c>
    </row>
    <row r="50" spans="2:5" ht="15">
      <c r="B50" s="2" t="s">
        <v>92</v>
      </c>
      <c r="C50" s="29">
        <v>-15</v>
      </c>
      <c r="E50" s="23">
        <f>+'Flujo de efectivo Basico'!E50</f>
        <v>-131725</v>
      </c>
    </row>
    <row r="51" spans="2:5" ht="15">
      <c r="B51" s="2" t="s">
        <v>127</v>
      </c>
      <c r="E51" s="23">
        <f>+'Flujo de efectivo Basico'!E51</f>
        <v>-7</v>
      </c>
    </row>
    <row r="52" spans="1:5" ht="15">
      <c r="A52" s="32" t="s">
        <v>93</v>
      </c>
      <c r="B52" s="33"/>
      <c r="C52" s="33"/>
      <c r="D52" s="34" t="s">
        <v>27</v>
      </c>
      <c r="E52" s="35">
        <f>SUM(E49:E51)</f>
        <v>-131732</v>
      </c>
    </row>
    <row r="53" ht="15" hidden="1">
      <c r="E53" s="23"/>
    </row>
    <row r="54" spans="2:5" ht="15">
      <c r="B54" s="2" t="s">
        <v>94</v>
      </c>
      <c r="E54" s="23">
        <f>+E38+E45+E52</f>
        <v>111</v>
      </c>
    </row>
    <row r="55" spans="2:5" ht="15" hidden="1">
      <c r="B55" s="2" t="s">
        <v>95</v>
      </c>
      <c r="E55" s="23">
        <v>0</v>
      </c>
    </row>
    <row r="56" spans="2:5" ht="15">
      <c r="B56" s="2" t="s">
        <v>96</v>
      </c>
      <c r="E56" s="23">
        <f>+'Flujo de efectivo Basico'!E56</f>
        <v>75</v>
      </c>
    </row>
    <row r="57" ht="15" hidden="1">
      <c r="E57" s="23"/>
    </row>
    <row r="58" spans="1:5" ht="15.75" thickBot="1">
      <c r="A58" s="39" t="s">
        <v>97</v>
      </c>
      <c r="B58" s="40"/>
      <c r="C58" s="40"/>
      <c r="D58" s="41" t="s">
        <v>27</v>
      </c>
      <c r="E58" s="42">
        <f>SUM(E54:E57)</f>
        <v>186</v>
      </c>
    </row>
    <row r="59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99"/>
  <sheetViews>
    <sheetView zoomScalePageLayoutView="0" workbookViewId="0" topLeftCell="A16">
      <selection activeCell="C10" sqref="C10"/>
    </sheetView>
  </sheetViews>
  <sheetFormatPr defaultColWidth="11.421875" defaultRowHeight="12.75"/>
  <cols>
    <col min="1" max="1" width="2.00390625" style="54" customWidth="1"/>
    <col min="2" max="2" width="59.00390625" style="54" bestFit="1" customWidth="1"/>
    <col min="3" max="3" width="13.8515625" style="54" customWidth="1"/>
    <col min="4" max="4" width="4.7109375" style="54" customWidth="1"/>
    <col min="8" max="16384" width="11.421875" style="54" customWidth="1"/>
  </cols>
  <sheetData>
    <row r="1" spans="5:7" ht="15">
      <c r="E1" s="54"/>
      <c r="F1" s="54"/>
      <c r="G1" s="54"/>
    </row>
    <row r="2" spans="5:7" ht="15">
      <c r="E2" s="54"/>
      <c r="F2" s="54"/>
      <c r="G2" s="54"/>
    </row>
    <row r="3" spans="5:7" ht="15">
      <c r="E3" s="54"/>
      <c r="F3" s="54"/>
      <c r="G3" s="54"/>
    </row>
    <row r="4" spans="5:7" ht="15">
      <c r="E4" s="54"/>
      <c r="F4" s="54"/>
      <c r="G4" s="54"/>
    </row>
    <row r="5" spans="5:7" ht="15">
      <c r="E5" s="54"/>
      <c r="F5" s="54"/>
      <c r="G5" s="54"/>
    </row>
    <row r="6" s="56" customFormat="1" ht="15">
      <c r="A6" s="55" t="s">
        <v>61</v>
      </c>
    </row>
    <row r="7" spans="1:10" ht="15">
      <c r="A7" s="7" t="str">
        <f>+'Flujo de efectivo Basico'!A8</f>
        <v>De Enero 1 a septiembre 30 de 2013</v>
      </c>
      <c r="E7" s="54"/>
      <c r="F7" s="54"/>
      <c r="G7" s="54"/>
      <c r="H7" s="58"/>
      <c r="I7" s="58"/>
      <c r="J7" s="58"/>
    </row>
    <row r="8" spans="1:10" ht="15">
      <c r="A8" s="22" t="s">
        <v>2</v>
      </c>
      <c r="E8" s="54"/>
      <c r="F8" s="54"/>
      <c r="G8" s="54"/>
      <c r="H8" s="58"/>
      <c r="I8" s="58"/>
      <c r="J8" s="58"/>
    </row>
    <row r="9" spans="5:10" ht="15">
      <c r="E9" s="54"/>
      <c r="F9" s="54"/>
      <c r="G9" s="54"/>
      <c r="H9" s="59"/>
      <c r="I9" s="60"/>
      <c r="J9" s="60"/>
    </row>
    <row r="10" spans="2:10" ht="15">
      <c r="B10" s="61" t="s">
        <v>42</v>
      </c>
      <c r="C10" s="62">
        <v>575154</v>
      </c>
      <c r="D10" s="62"/>
      <c r="E10" s="54"/>
      <c r="F10" s="54"/>
      <c r="G10" s="54"/>
      <c r="H10" s="59"/>
      <c r="I10" s="60"/>
      <c r="J10" s="60"/>
    </row>
    <row r="11" spans="2:7" ht="15">
      <c r="B11" s="63" t="s">
        <v>43</v>
      </c>
      <c r="C11" s="64">
        <v>-4</v>
      </c>
      <c r="D11" s="75"/>
      <c r="E11" s="54"/>
      <c r="F11" s="54"/>
      <c r="G11" s="54"/>
    </row>
    <row r="12" spans="2:7" ht="15">
      <c r="B12" s="65" t="s">
        <v>44</v>
      </c>
      <c r="C12" s="66">
        <f>+C10+C11</f>
        <v>575150</v>
      </c>
      <c r="D12" s="66"/>
      <c r="E12" s="54"/>
      <c r="F12" s="54"/>
      <c r="G12" s="54"/>
    </row>
    <row r="13" spans="3:7" ht="15">
      <c r="C13" s="67"/>
      <c r="D13" s="67"/>
      <c r="E13" s="54"/>
      <c r="F13" s="54"/>
      <c r="G13" s="54"/>
    </row>
    <row r="14" spans="2:7" ht="15">
      <c r="B14" s="54" t="s">
        <v>49</v>
      </c>
      <c r="C14" s="67">
        <v>15947</v>
      </c>
      <c r="D14" s="67"/>
      <c r="E14" s="67"/>
      <c r="F14" s="54"/>
      <c r="G14" s="54"/>
    </row>
    <row r="15" spans="3:7" ht="15">
      <c r="C15" s="67"/>
      <c r="D15" s="67"/>
      <c r="E15" s="54"/>
      <c r="F15" s="54"/>
      <c r="G15" s="54"/>
    </row>
    <row r="16" spans="2:7" ht="15">
      <c r="B16" s="3" t="s">
        <v>45</v>
      </c>
      <c r="C16" s="68">
        <f>SUM(C17:C19)</f>
        <v>-1307483</v>
      </c>
      <c r="D16" s="68"/>
      <c r="E16" s="54"/>
      <c r="F16" s="54"/>
      <c r="G16" s="54"/>
    </row>
    <row r="17" spans="2:7" ht="15">
      <c r="B17" s="69" t="s">
        <v>50</v>
      </c>
      <c r="C17" s="67">
        <v>20295</v>
      </c>
      <c r="D17" s="67"/>
      <c r="E17" s="54"/>
      <c r="F17" s="54"/>
      <c r="G17" s="54"/>
    </row>
    <row r="18" spans="2:7" ht="15">
      <c r="B18" s="69" t="s">
        <v>51</v>
      </c>
      <c r="C18" s="67">
        <v>-108287</v>
      </c>
      <c r="D18" s="67"/>
      <c r="E18" s="54"/>
      <c r="F18" s="54"/>
      <c r="G18" s="54"/>
    </row>
    <row r="19" spans="2:7" ht="15">
      <c r="B19" s="69" t="s">
        <v>52</v>
      </c>
      <c r="C19" s="67">
        <v>-1219491</v>
      </c>
      <c r="D19" s="67"/>
      <c r="E19" s="54"/>
      <c r="F19" s="54"/>
      <c r="G19" s="54"/>
    </row>
    <row r="20" spans="3:7" ht="15">
      <c r="C20" s="67"/>
      <c r="D20" s="67"/>
      <c r="E20" s="54"/>
      <c r="F20" s="54"/>
      <c r="G20" s="54"/>
    </row>
    <row r="21" spans="2:7" ht="15">
      <c r="B21" s="3" t="s">
        <v>53</v>
      </c>
      <c r="C21" s="68">
        <f>SUM(C22:C23)</f>
        <v>-121261</v>
      </c>
      <c r="D21" s="68"/>
      <c r="E21" s="54"/>
      <c r="F21" s="54"/>
      <c r="G21" s="54"/>
    </row>
    <row r="22" spans="2:7" ht="15">
      <c r="B22" s="61" t="s">
        <v>46</v>
      </c>
      <c r="C22" s="67">
        <v>-102255</v>
      </c>
      <c r="D22" s="67"/>
      <c r="E22" s="54"/>
      <c r="F22" s="54"/>
      <c r="G22" s="54"/>
    </row>
    <row r="23" spans="2:7" ht="15">
      <c r="B23" s="63" t="s">
        <v>47</v>
      </c>
      <c r="C23" s="70">
        <v>-19006</v>
      </c>
      <c r="D23" s="76"/>
      <c r="E23" s="54"/>
      <c r="F23" s="54"/>
      <c r="G23" s="54"/>
    </row>
    <row r="24" spans="2:7" ht="15">
      <c r="B24" s="3" t="s">
        <v>54</v>
      </c>
      <c r="C24" s="68">
        <f>+C12+C14+C16+C21</f>
        <v>-837647</v>
      </c>
      <c r="D24" s="68"/>
      <c r="E24" s="54"/>
      <c r="F24" s="54"/>
      <c r="G24" s="54"/>
    </row>
    <row r="25" spans="2:7" ht="15">
      <c r="B25" s="54" t="s">
        <v>55</v>
      </c>
      <c r="C25" s="67">
        <v>8334</v>
      </c>
      <c r="D25" s="67"/>
      <c r="E25" s="54"/>
      <c r="F25" s="54"/>
      <c r="G25" s="54"/>
    </row>
    <row r="26" spans="2:7" ht="15">
      <c r="B26" s="54" t="s">
        <v>56</v>
      </c>
      <c r="C26" s="67">
        <v>842406</v>
      </c>
      <c r="D26" s="67"/>
      <c r="E26" s="54"/>
      <c r="F26" s="54"/>
      <c r="G26" s="54"/>
    </row>
    <row r="27" spans="2:7" ht="15">
      <c r="B27" s="54" t="s">
        <v>121</v>
      </c>
      <c r="C27" s="67">
        <v>13169</v>
      </c>
      <c r="D27" s="67"/>
      <c r="E27" s="54"/>
      <c r="F27" s="54"/>
      <c r="G27" s="54"/>
    </row>
    <row r="28" spans="2:7" ht="15">
      <c r="B28" s="71" t="s">
        <v>57</v>
      </c>
      <c r="C28" s="70">
        <v>29215</v>
      </c>
      <c r="D28" s="76"/>
      <c r="E28" s="54"/>
      <c r="F28" s="54"/>
      <c r="G28" s="54"/>
    </row>
    <row r="29" spans="2:7" ht="15">
      <c r="B29" s="3" t="s">
        <v>58</v>
      </c>
      <c r="C29" s="68">
        <f>SUM(C24:C28)</f>
        <v>55477</v>
      </c>
      <c r="D29" s="68"/>
      <c r="E29" s="54"/>
      <c r="F29" s="54"/>
      <c r="G29" s="54"/>
    </row>
    <row r="30" spans="2:7" ht="15">
      <c r="B30" s="61" t="s">
        <v>48</v>
      </c>
      <c r="C30" s="67">
        <v>-1854</v>
      </c>
      <c r="D30" s="67"/>
      <c r="E30" s="54"/>
      <c r="F30" s="54"/>
      <c r="G30" s="54"/>
    </row>
    <row r="31" spans="2:7" ht="15.75" thickBot="1">
      <c r="B31" s="72" t="s">
        <v>59</v>
      </c>
      <c r="C31" s="73">
        <v>291812</v>
      </c>
      <c r="D31" s="76"/>
      <c r="E31" s="54"/>
      <c r="F31" s="54"/>
      <c r="G31" s="54"/>
    </row>
    <row r="32" spans="2:7" ht="15.75" thickTop="1">
      <c r="B32" s="3" t="s">
        <v>60</v>
      </c>
      <c r="C32" s="68">
        <f>+C29+C30+C31</f>
        <v>345435</v>
      </c>
      <c r="D32" s="68"/>
      <c r="E32" s="54"/>
      <c r="F32" s="54"/>
      <c r="G32" s="54"/>
    </row>
    <row r="33" spans="3:7" ht="15">
      <c r="C33" s="67"/>
      <c r="D33" s="67"/>
      <c r="E33" s="54"/>
      <c r="F33" s="54"/>
      <c r="G33" s="54"/>
    </row>
    <row r="34" spans="3:7" ht="15">
      <c r="C34" s="67"/>
      <c r="D34" s="67"/>
      <c r="E34" s="54"/>
      <c r="F34" s="54"/>
      <c r="G34" s="54"/>
    </row>
    <row r="35" spans="3:7" ht="15">
      <c r="C35" s="67"/>
      <c r="D35" s="67"/>
      <c r="E35" s="54"/>
      <c r="F35" s="54"/>
      <c r="G35" s="54"/>
    </row>
    <row r="36" spans="3:7" ht="15" hidden="1">
      <c r="C36" s="67"/>
      <c r="D36" s="67"/>
      <c r="E36" s="54"/>
      <c r="F36" s="54"/>
      <c r="G36" s="54"/>
    </row>
    <row r="37" spans="2:7" ht="30" hidden="1">
      <c r="B37" s="74" t="s">
        <v>62</v>
      </c>
      <c r="C37" s="67"/>
      <c r="D37" s="67"/>
      <c r="E37" s="54"/>
      <c r="F37" s="54"/>
      <c r="G37" s="54"/>
    </row>
    <row r="38" spans="2:7" ht="45" hidden="1">
      <c r="B38" s="74" t="s">
        <v>63</v>
      </c>
      <c r="C38" s="67"/>
      <c r="D38" s="67"/>
      <c r="E38" s="54"/>
      <c r="F38" s="54"/>
      <c r="G38" s="54"/>
    </row>
    <row r="39" spans="3:7" ht="15" hidden="1">
      <c r="C39" s="67"/>
      <c r="D39" s="67"/>
      <c r="E39" s="54"/>
      <c r="F39" s="54"/>
      <c r="G39" s="54"/>
    </row>
    <row r="40" spans="3:7" ht="15">
      <c r="C40" s="67"/>
      <c r="D40" s="67"/>
      <c r="E40" s="54"/>
      <c r="F40" s="54"/>
      <c r="G40" s="54"/>
    </row>
    <row r="41" spans="3:7" ht="15">
      <c r="C41" s="67"/>
      <c r="D41" s="67"/>
      <c r="E41" s="54"/>
      <c r="F41" s="54"/>
      <c r="G41" s="54"/>
    </row>
    <row r="42" spans="3:7" ht="15">
      <c r="C42" s="67"/>
      <c r="D42" s="67"/>
      <c r="E42" s="54"/>
      <c r="F42" s="54"/>
      <c r="G42" s="54"/>
    </row>
    <row r="43" spans="3:7" ht="15">
      <c r="C43" s="67"/>
      <c r="D43" s="67"/>
      <c r="E43" s="54"/>
      <c r="F43" s="54"/>
      <c r="G43" s="54"/>
    </row>
    <row r="44" spans="3:7" ht="15">
      <c r="C44" s="67"/>
      <c r="D44" s="67"/>
      <c r="E44" s="54"/>
      <c r="F44" s="54"/>
      <c r="G44" s="54"/>
    </row>
    <row r="45" spans="3:7" ht="15">
      <c r="C45" s="67"/>
      <c r="D45" s="67"/>
      <c r="E45" s="54"/>
      <c r="F45" s="54"/>
      <c r="G45" s="54"/>
    </row>
    <row r="46" spans="3:7" ht="15">
      <c r="C46" s="67"/>
      <c r="D46" s="67"/>
      <c r="E46" s="54"/>
      <c r="F46" s="54"/>
      <c r="G46" s="54"/>
    </row>
    <row r="47" spans="3:7" ht="15">
      <c r="C47" s="67"/>
      <c r="D47" s="67"/>
      <c r="E47" s="54"/>
      <c r="F47" s="54"/>
      <c r="G47" s="54"/>
    </row>
    <row r="48" spans="3:7" ht="15">
      <c r="C48" s="67"/>
      <c r="D48" s="67"/>
      <c r="E48" s="54"/>
      <c r="F48" s="54"/>
      <c r="G48" s="54"/>
    </row>
    <row r="49" spans="3:7" ht="15">
      <c r="C49" s="67"/>
      <c r="D49" s="67"/>
      <c r="E49" s="54"/>
      <c r="F49" s="54"/>
      <c r="G49" s="54"/>
    </row>
    <row r="50" spans="3:7" ht="15">
      <c r="C50" s="67"/>
      <c r="D50" s="67"/>
      <c r="E50" s="54"/>
      <c r="F50" s="54"/>
      <c r="G50" s="54"/>
    </row>
    <row r="51" spans="3:7" ht="15">
      <c r="C51" s="67"/>
      <c r="D51" s="67"/>
      <c r="E51" s="54"/>
      <c r="F51" s="54"/>
      <c r="G51" s="54"/>
    </row>
    <row r="52" spans="3:7" ht="15">
      <c r="C52" s="67"/>
      <c r="D52" s="67"/>
      <c r="E52" s="54"/>
      <c r="F52" s="54"/>
      <c r="G52" s="54"/>
    </row>
    <row r="53" spans="3:7" ht="15">
      <c r="C53" s="67"/>
      <c r="D53" s="67"/>
      <c r="E53" s="54"/>
      <c r="F53" s="54"/>
      <c r="G53" s="54"/>
    </row>
    <row r="54" spans="3:7" ht="15">
      <c r="C54" s="67"/>
      <c r="D54" s="67"/>
      <c r="E54" s="54"/>
      <c r="F54" s="54"/>
      <c r="G54" s="54"/>
    </row>
    <row r="55" spans="3:7" ht="15">
      <c r="C55" s="67"/>
      <c r="D55" s="67"/>
      <c r="E55" s="54"/>
      <c r="F55" s="54"/>
      <c r="G55" s="54"/>
    </row>
    <row r="56" spans="3:7" ht="15">
      <c r="C56" s="67"/>
      <c r="D56" s="67"/>
      <c r="E56" s="54"/>
      <c r="F56" s="54"/>
      <c r="G56" s="54"/>
    </row>
    <row r="57" spans="3:7" ht="15">
      <c r="C57" s="67"/>
      <c r="D57" s="67"/>
      <c r="E57" s="54"/>
      <c r="F57" s="54"/>
      <c r="G57" s="54"/>
    </row>
    <row r="58" spans="3:7" ht="15">
      <c r="C58" s="67"/>
      <c r="D58" s="67"/>
      <c r="E58" s="54"/>
      <c r="F58" s="54"/>
      <c r="G58" s="54"/>
    </row>
    <row r="59" spans="3:7" ht="15">
      <c r="C59" s="67"/>
      <c r="D59" s="67"/>
      <c r="E59" s="54"/>
      <c r="F59" s="54"/>
      <c r="G59" s="54"/>
    </row>
    <row r="60" spans="3:7" ht="15">
      <c r="C60" s="67"/>
      <c r="D60" s="67"/>
      <c r="E60" s="54"/>
      <c r="F60" s="54"/>
      <c r="G60" s="54"/>
    </row>
    <row r="61" spans="3:7" ht="15">
      <c r="C61" s="67"/>
      <c r="D61" s="67"/>
      <c r="E61" s="54"/>
      <c r="F61" s="54"/>
      <c r="G61" s="54"/>
    </row>
    <row r="62" spans="3:7" ht="15">
      <c r="C62" s="67"/>
      <c r="D62" s="67"/>
      <c r="E62" s="54"/>
      <c r="F62" s="54"/>
      <c r="G62" s="54"/>
    </row>
    <row r="63" spans="3:7" ht="15">
      <c r="C63" s="67"/>
      <c r="D63" s="67"/>
      <c r="E63" s="54"/>
      <c r="F63" s="54"/>
      <c r="G63" s="54"/>
    </row>
    <row r="64" spans="3:7" ht="15">
      <c r="C64" s="67"/>
      <c r="D64" s="67"/>
      <c r="E64" s="54"/>
      <c r="F64" s="54"/>
      <c r="G64" s="54"/>
    </row>
    <row r="65" spans="3:7" ht="15">
      <c r="C65" s="67"/>
      <c r="D65" s="67"/>
      <c r="E65" s="54"/>
      <c r="F65" s="54"/>
      <c r="G65" s="54"/>
    </row>
    <row r="66" spans="3:7" ht="15">
      <c r="C66" s="67"/>
      <c r="D66" s="67"/>
      <c r="E66" s="54"/>
      <c r="F66" s="54"/>
      <c r="G66" s="54"/>
    </row>
    <row r="67" spans="3:7" ht="15">
      <c r="C67" s="67"/>
      <c r="D67" s="67"/>
      <c r="E67" s="54"/>
      <c r="F67" s="54"/>
      <c r="G67" s="54"/>
    </row>
    <row r="68" spans="3:7" ht="15">
      <c r="C68" s="67"/>
      <c r="D68" s="67"/>
      <c r="E68" s="54"/>
      <c r="F68" s="54"/>
      <c r="G68" s="54"/>
    </row>
    <row r="69" spans="3:7" ht="15">
      <c r="C69" s="67"/>
      <c r="D69" s="67"/>
      <c r="E69" s="54"/>
      <c r="F69" s="54"/>
      <c r="G69" s="54"/>
    </row>
    <row r="70" spans="3:7" ht="15">
      <c r="C70" s="67"/>
      <c r="D70" s="67"/>
      <c r="E70" s="54"/>
      <c r="F70" s="54"/>
      <c r="G70" s="54"/>
    </row>
    <row r="71" spans="3:7" ht="15">
      <c r="C71" s="67"/>
      <c r="D71" s="67"/>
      <c r="E71" s="54"/>
      <c r="F71" s="54"/>
      <c r="G71" s="54"/>
    </row>
    <row r="72" spans="3:7" ht="15">
      <c r="C72" s="67"/>
      <c r="D72" s="67"/>
      <c r="E72" s="54"/>
      <c r="F72" s="54"/>
      <c r="G72" s="54"/>
    </row>
    <row r="73" spans="3:7" ht="15">
      <c r="C73" s="67"/>
      <c r="D73" s="67"/>
      <c r="E73" s="54"/>
      <c r="F73" s="54"/>
      <c r="G73" s="54"/>
    </row>
    <row r="74" spans="3:7" ht="15">
      <c r="C74" s="67"/>
      <c r="D74" s="67"/>
      <c r="E74" s="54"/>
      <c r="F74" s="54"/>
      <c r="G74" s="54"/>
    </row>
    <row r="75" spans="3:7" ht="15">
      <c r="C75" s="67"/>
      <c r="D75" s="67"/>
      <c r="E75" s="54"/>
      <c r="F75" s="54"/>
      <c r="G75" s="54"/>
    </row>
    <row r="76" spans="3:7" ht="15">
      <c r="C76" s="67"/>
      <c r="D76" s="67"/>
      <c r="E76" s="54"/>
      <c r="F76" s="54"/>
      <c r="G76" s="54"/>
    </row>
    <row r="77" spans="3:7" ht="15">
      <c r="C77" s="67"/>
      <c r="D77" s="67"/>
      <c r="E77" s="54"/>
      <c r="F77" s="54"/>
      <c r="G77" s="54"/>
    </row>
    <row r="78" spans="3:7" ht="15">
      <c r="C78" s="67"/>
      <c r="D78" s="67"/>
      <c r="E78" s="54"/>
      <c r="F78" s="54"/>
      <c r="G78" s="54"/>
    </row>
    <row r="79" spans="3:7" ht="15">
      <c r="C79" s="67"/>
      <c r="D79" s="67"/>
      <c r="E79" s="54"/>
      <c r="F79" s="54"/>
      <c r="G79" s="54"/>
    </row>
    <row r="80" spans="3:7" ht="15">
      <c r="C80" s="67"/>
      <c r="D80" s="67"/>
      <c r="E80" s="54"/>
      <c r="F80" s="54"/>
      <c r="G80" s="54"/>
    </row>
    <row r="81" spans="3:7" ht="15">
      <c r="C81" s="67"/>
      <c r="D81" s="67"/>
      <c r="E81" s="54"/>
      <c r="F81" s="54"/>
      <c r="G81" s="54"/>
    </row>
    <row r="82" spans="3:7" ht="15">
      <c r="C82" s="67"/>
      <c r="D82" s="67"/>
      <c r="E82" s="54"/>
      <c r="F82" s="54"/>
      <c r="G82" s="54"/>
    </row>
    <row r="83" spans="3:7" ht="15">
      <c r="C83" s="67"/>
      <c r="D83" s="67"/>
      <c r="E83" s="54"/>
      <c r="F83" s="54"/>
      <c r="G83" s="54"/>
    </row>
    <row r="84" spans="3:7" ht="15">
      <c r="C84" s="67"/>
      <c r="D84" s="67"/>
      <c r="E84" s="54"/>
      <c r="F84" s="54"/>
      <c r="G84" s="54"/>
    </row>
    <row r="85" spans="3:7" ht="15">
      <c r="C85" s="67"/>
      <c r="D85" s="67"/>
      <c r="E85" s="54"/>
      <c r="F85" s="54"/>
      <c r="G85" s="54"/>
    </row>
    <row r="86" spans="3:7" ht="15">
      <c r="C86" s="67"/>
      <c r="D86" s="67"/>
      <c r="E86" s="54"/>
      <c r="F86" s="54"/>
      <c r="G86" s="54"/>
    </row>
    <row r="87" spans="3:7" ht="15">
      <c r="C87" s="67"/>
      <c r="D87" s="67"/>
      <c r="E87" s="54"/>
      <c r="F87" s="54"/>
      <c r="G87" s="54"/>
    </row>
    <row r="88" spans="3:7" ht="15">
      <c r="C88" s="67"/>
      <c r="D88" s="67"/>
      <c r="E88" s="54"/>
      <c r="F88" s="54"/>
      <c r="G88" s="54"/>
    </row>
    <row r="89" spans="3:7" ht="15">
      <c r="C89" s="67"/>
      <c r="D89" s="67"/>
      <c r="E89" s="54"/>
      <c r="F89" s="54"/>
      <c r="G89" s="54"/>
    </row>
    <row r="90" spans="3:7" ht="15">
      <c r="C90" s="67"/>
      <c r="D90" s="67"/>
      <c r="E90" s="54"/>
      <c r="F90" s="54"/>
      <c r="G90" s="54"/>
    </row>
    <row r="91" spans="3:7" ht="15">
      <c r="C91" s="67"/>
      <c r="D91" s="67"/>
      <c r="E91" s="54"/>
      <c r="F91" s="54"/>
      <c r="G91" s="54"/>
    </row>
    <row r="92" spans="3:7" ht="15">
      <c r="C92" s="67"/>
      <c r="D92" s="67"/>
      <c r="E92" s="54"/>
      <c r="F92" s="54"/>
      <c r="G92" s="54"/>
    </row>
    <row r="93" spans="3:7" ht="15">
      <c r="C93" s="67"/>
      <c r="D93" s="67"/>
      <c r="E93" s="54"/>
      <c r="F93" s="54"/>
      <c r="G93" s="54"/>
    </row>
    <row r="94" spans="3:7" ht="15">
      <c r="C94" s="67"/>
      <c r="D94" s="67"/>
      <c r="E94" s="54"/>
      <c r="F94" s="54"/>
      <c r="G94" s="54"/>
    </row>
    <row r="95" spans="5:7" ht="15">
      <c r="E95" s="54"/>
      <c r="F95" s="54"/>
      <c r="G95" s="54"/>
    </row>
    <row r="96" spans="5:7" ht="15">
      <c r="E96" s="54"/>
      <c r="F96" s="54"/>
      <c r="G96" s="54"/>
    </row>
    <row r="97" spans="5:7" ht="15">
      <c r="E97" s="54"/>
      <c r="F97" s="54"/>
      <c r="G97" s="54"/>
    </row>
    <row r="98" spans="5:7" ht="15">
      <c r="E98" s="54"/>
      <c r="F98" s="54"/>
      <c r="G98" s="54"/>
    </row>
    <row r="99" spans="5:7" ht="15">
      <c r="E99" s="54"/>
      <c r="F99" s="54"/>
      <c r="G99" s="5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5:C32"/>
  <sheetViews>
    <sheetView zoomScale="115" zoomScaleNormal="115" zoomScaleSheetLayoutView="120" zoomScalePageLayoutView="0" workbookViewId="0" topLeftCell="A1">
      <selection activeCell="E18" sqref="E18"/>
    </sheetView>
  </sheetViews>
  <sheetFormatPr defaultColWidth="11.421875" defaultRowHeight="12.75"/>
  <cols>
    <col min="1" max="1" width="1.7109375" style="54" customWidth="1"/>
    <col min="2" max="2" width="56.7109375" style="54" bestFit="1" customWidth="1"/>
    <col min="3" max="3" width="11.8515625" style="54" bestFit="1" customWidth="1"/>
    <col min="4" max="16384" width="11.421875" style="1" customWidth="1"/>
  </cols>
  <sheetData>
    <row r="1" ht="15"/>
    <row r="2" ht="15"/>
    <row r="3" ht="15"/>
    <row r="4" ht="15"/>
    <row r="5" ht="15">
      <c r="B5" s="56"/>
    </row>
    <row r="6" spans="1:3" ht="15">
      <c r="A6" s="55" t="s">
        <v>115</v>
      </c>
      <c r="C6" s="56"/>
    </row>
    <row r="7" ht="15">
      <c r="A7" s="57" t="str">
        <f>+'Basic cash flow'!A8</f>
        <v>January 1 to September 30,  2013</v>
      </c>
    </row>
    <row r="8" ht="15">
      <c r="A8" s="22" t="s">
        <v>64</v>
      </c>
    </row>
    <row r="10" spans="2:3" ht="15">
      <c r="B10" s="61" t="s">
        <v>42</v>
      </c>
      <c r="C10" s="62">
        <f>+'Flujo de caja libre consolidado'!C10</f>
        <v>575154</v>
      </c>
    </row>
    <row r="11" spans="2:3" ht="15">
      <c r="B11" s="63" t="s">
        <v>98</v>
      </c>
      <c r="C11" s="64">
        <f>+'Flujo de caja libre consolidado'!C11</f>
        <v>-4</v>
      </c>
    </row>
    <row r="12" spans="2:3" ht="15">
      <c r="B12" s="65" t="s">
        <v>116</v>
      </c>
      <c r="C12" s="66">
        <f>+C10+C11</f>
        <v>575150</v>
      </c>
    </row>
    <row r="13" ht="15">
      <c r="C13" s="67"/>
    </row>
    <row r="14" spans="2:3" ht="15">
      <c r="B14" s="54" t="s">
        <v>100</v>
      </c>
      <c r="C14" s="75">
        <f>+'Flujo de caja libre consolidado'!C14</f>
        <v>15947</v>
      </c>
    </row>
    <row r="15" ht="15">
      <c r="C15" s="67"/>
    </row>
    <row r="16" spans="2:3" ht="15">
      <c r="B16" s="3" t="s">
        <v>45</v>
      </c>
      <c r="C16" s="68">
        <f>SUM(C17:C19)</f>
        <v>-1307483</v>
      </c>
    </row>
    <row r="17" spans="2:3" ht="15">
      <c r="B17" s="69" t="s">
        <v>101</v>
      </c>
      <c r="C17" s="75">
        <f>+'Flujo de caja libre consolidado'!C17</f>
        <v>20295</v>
      </c>
    </row>
    <row r="18" spans="2:3" ht="15">
      <c r="B18" s="69" t="s">
        <v>102</v>
      </c>
      <c r="C18" s="75">
        <f>+'Flujo de caja libre consolidado'!C18</f>
        <v>-108287</v>
      </c>
    </row>
    <row r="19" spans="2:3" ht="15">
      <c r="B19" s="69" t="s">
        <v>103</v>
      </c>
      <c r="C19" s="75">
        <f>+'Flujo de caja libre consolidado'!C19</f>
        <v>-1219491</v>
      </c>
    </row>
    <row r="20" ht="15">
      <c r="C20" s="67"/>
    </row>
    <row r="21" spans="2:3" ht="15">
      <c r="B21" s="3" t="s">
        <v>104</v>
      </c>
      <c r="C21" s="68">
        <f>SUM(C22:C23)</f>
        <v>-121261</v>
      </c>
    </row>
    <row r="22" spans="2:3" ht="15">
      <c r="B22" s="61" t="s">
        <v>105</v>
      </c>
      <c r="C22" s="75">
        <f>+'Flujo de caja libre consolidado'!C22</f>
        <v>-102255</v>
      </c>
    </row>
    <row r="23" spans="2:3" ht="15">
      <c r="B23" s="63" t="s">
        <v>106</v>
      </c>
      <c r="C23" s="64">
        <f>+'Flujo de caja libre consolidado'!C23</f>
        <v>-19006</v>
      </c>
    </row>
    <row r="24" spans="2:3" ht="15">
      <c r="B24" s="3" t="s">
        <v>107</v>
      </c>
      <c r="C24" s="68">
        <f>+C12+C14+C16+C21</f>
        <v>-837647</v>
      </c>
    </row>
    <row r="25" spans="2:3" ht="15">
      <c r="B25" s="54" t="s">
        <v>108</v>
      </c>
      <c r="C25" s="75">
        <f>+'Flujo de caja libre consolidado'!C25</f>
        <v>8334</v>
      </c>
    </row>
    <row r="26" spans="2:3" ht="15">
      <c r="B26" s="54" t="s">
        <v>109</v>
      </c>
      <c r="C26" s="75">
        <f>+'Flujo de caja libre consolidado'!C26</f>
        <v>842406</v>
      </c>
    </row>
    <row r="27" spans="2:3" ht="15">
      <c r="B27" s="54" t="s">
        <v>120</v>
      </c>
      <c r="C27" s="75">
        <f>+'Flujo de caja libre consolidado'!C27</f>
        <v>13169</v>
      </c>
    </row>
    <row r="28" spans="2:3" ht="15">
      <c r="B28" s="71" t="s">
        <v>110</v>
      </c>
      <c r="C28" s="64">
        <f>+'Flujo de caja libre consolidado'!C28</f>
        <v>29215</v>
      </c>
    </row>
    <row r="29" spans="2:3" ht="15">
      <c r="B29" s="3" t="s">
        <v>111</v>
      </c>
      <c r="C29" s="68">
        <f>SUM(C24:C28)</f>
        <v>55477</v>
      </c>
    </row>
    <row r="30" spans="2:3" ht="15">
      <c r="B30" s="61" t="s">
        <v>112</v>
      </c>
      <c r="C30" s="75">
        <f>+'Flujo de caja libre consolidado'!C30</f>
        <v>-1854</v>
      </c>
    </row>
    <row r="31" spans="2:3" ht="15.75" thickBot="1">
      <c r="B31" s="72" t="s">
        <v>113</v>
      </c>
      <c r="C31" s="73">
        <f>+'Flujo de caja libre consolidado'!C31</f>
        <v>291812</v>
      </c>
    </row>
    <row r="32" spans="2:3" ht="15.75" thickTop="1">
      <c r="B32" s="3" t="s">
        <v>114</v>
      </c>
      <c r="C32" s="68">
        <f>+C29+C30+C31</f>
        <v>345435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iaajimenez</cp:lastModifiedBy>
  <cp:lastPrinted>2013-10-23T21:07:53Z</cp:lastPrinted>
  <dcterms:created xsi:type="dcterms:W3CDTF">2012-08-16T12:59:16Z</dcterms:created>
  <dcterms:modified xsi:type="dcterms:W3CDTF">2013-10-31T16:38:28Z</dcterms:modified>
  <cp:category/>
  <cp:version/>
  <cp:contentType/>
  <cp:contentStatus/>
</cp:coreProperties>
</file>