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480" yWindow="375" windowWidth="14910" windowHeight="6990" tabRatio="881" firstSheet="1" activeTab="1"/>
  </bookViews>
  <sheets>
    <sheet name="driver" sheetId="4" state="hidden" r:id="rId1"/>
    <sheet name="Trimestre 1" sheetId="63" r:id="rId2"/>
    <sheet name="Trimestre 2" sheetId="64" r:id="rId3"/>
    <sheet name="Trimestre 3" sheetId="65" state="hidden" r:id="rId4"/>
    <sheet name="Trimestre 4" sheetId="66" state="hidden" r:id="rId5"/>
    <sheet name="Acum 6" sheetId="38" r:id="rId6"/>
    <sheet name="Acum 9" sheetId="61" state="hidden" r:id="rId7"/>
    <sheet name="Acum 12" sheetId="62" state="hidden" r:id="rId8"/>
    <sheet name="Org Trim 1" sheetId="69" r:id="rId9"/>
    <sheet name="Org Trim 2" sheetId="70" r:id="rId10"/>
    <sheet name="Org Acum 6" sheetId="68" r:id="rId11"/>
  </sheets>
  <calcPr calcId="145621"/>
</workbook>
</file>

<file path=xl/calcChain.xml><?xml version="1.0" encoding="utf-8"?>
<calcChain xmlns="http://schemas.openxmlformats.org/spreadsheetml/2006/main">
  <c r="C23" i="70" l="1"/>
  <c r="B23" i="70"/>
  <c r="C22" i="70"/>
  <c r="B22" i="70"/>
  <c r="C21" i="70"/>
  <c r="B21" i="70"/>
  <c r="C20" i="70"/>
  <c r="B20" i="70"/>
  <c r="D20" i="70" s="1"/>
  <c r="C19" i="70"/>
  <c r="B19" i="70"/>
  <c r="C18" i="70"/>
  <c r="B18" i="70"/>
  <c r="C17" i="70"/>
  <c r="B17" i="70"/>
  <c r="C16" i="70"/>
  <c r="B16" i="70"/>
  <c r="C15" i="70"/>
  <c r="B15" i="70"/>
  <c r="C14" i="70"/>
  <c r="B14" i="70"/>
  <c r="C11" i="70"/>
  <c r="B11" i="70"/>
  <c r="C10" i="70"/>
  <c r="B10" i="70"/>
  <c r="C9" i="70"/>
  <c r="B9" i="70"/>
  <c r="C8" i="70"/>
  <c r="B8" i="70"/>
  <c r="C7" i="70"/>
  <c r="B7" i="70"/>
  <c r="C6" i="70"/>
  <c r="B6" i="70"/>
  <c r="C5" i="70"/>
  <c r="B5" i="70"/>
  <c r="D19" i="69"/>
  <c r="D18" i="69"/>
  <c r="C24" i="69"/>
  <c r="D14" i="70" l="1"/>
  <c r="C24" i="70"/>
  <c r="D19" i="70"/>
  <c r="D18" i="70"/>
  <c r="D16" i="70"/>
  <c r="D21" i="70"/>
  <c r="D16" i="69"/>
  <c r="D21" i="69"/>
  <c r="D14" i="69"/>
  <c r="D20" i="69"/>
  <c r="D21" i="68"/>
  <c r="D20" i="68"/>
  <c r="D14" i="68"/>
  <c r="D18" i="68" l="1"/>
  <c r="D16" i="68"/>
  <c r="D19" i="68" l="1"/>
  <c r="D11" i="68" l="1"/>
  <c r="D8" i="68"/>
  <c r="D7" i="68" l="1"/>
  <c r="D5" i="68"/>
  <c r="D10" i="68"/>
  <c r="D6" i="68" l="1"/>
  <c r="C24" i="68" l="1"/>
  <c r="C12" i="68"/>
  <c r="C26" i="68" l="1"/>
  <c r="D22" i="68"/>
  <c r="B24" i="68"/>
  <c r="D24" i="68" l="1"/>
  <c r="D9" i="68"/>
  <c r="B12" i="68"/>
  <c r="D12" i="68" l="1"/>
  <c r="B26" i="68"/>
  <c r="D26" i="68" l="1"/>
  <c r="C14" i="38" l="1"/>
  <c r="J98" i="66"/>
  <c r="I98" i="66"/>
  <c r="H98" i="66"/>
  <c r="E98" i="66"/>
  <c r="F98" i="66" s="1"/>
  <c r="D98" i="66"/>
  <c r="G98" i="66" s="1"/>
  <c r="C98" i="66"/>
  <c r="J96" i="66"/>
  <c r="I96" i="66"/>
  <c r="L96" i="66" s="1"/>
  <c r="H96" i="66"/>
  <c r="K96" i="66" s="1"/>
  <c r="J95" i="66"/>
  <c r="I95" i="66"/>
  <c r="L95" i="66" s="1"/>
  <c r="H95" i="66"/>
  <c r="K95" i="66" s="1"/>
  <c r="J94" i="66"/>
  <c r="I94" i="66"/>
  <c r="L94" i="66" s="1"/>
  <c r="H94" i="66"/>
  <c r="J93" i="66"/>
  <c r="I93" i="66"/>
  <c r="L93" i="66" s="1"/>
  <c r="H93" i="66"/>
  <c r="J92" i="66"/>
  <c r="I92" i="66"/>
  <c r="H92" i="66"/>
  <c r="M92" i="66" s="1"/>
  <c r="J91" i="66"/>
  <c r="I91" i="66"/>
  <c r="H91" i="66"/>
  <c r="E96" i="66"/>
  <c r="O96" i="66" s="1"/>
  <c r="D96" i="66"/>
  <c r="C96" i="66"/>
  <c r="E95" i="66"/>
  <c r="D95" i="66"/>
  <c r="N95" i="66" s="1"/>
  <c r="C95" i="66"/>
  <c r="E94" i="66"/>
  <c r="D94" i="66"/>
  <c r="C94" i="66"/>
  <c r="M94" i="66" s="1"/>
  <c r="E93" i="66"/>
  <c r="D93" i="66"/>
  <c r="C93" i="66"/>
  <c r="E92" i="66"/>
  <c r="F92" i="66" s="1"/>
  <c r="D92" i="66"/>
  <c r="C92" i="66"/>
  <c r="E91" i="66"/>
  <c r="F91" i="66" s="1"/>
  <c r="D91" i="66"/>
  <c r="C91" i="66"/>
  <c r="J60" i="66"/>
  <c r="I60" i="66"/>
  <c r="L60" i="66" s="1"/>
  <c r="H60" i="66"/>
  <c r="K60" i="66" s="1"/>
  <c r="E60" i="66"/>
  <c r="D60" i="66"/>
  <c r="C60" i="66"/>
  <c r="J58" i="66"/>
  <c r="O58" i="66" s="1"/>
  <c r="I58" i="66"/>
  <c r="H58" i="66"/>
  <c r="J57" i="66"/>
  <c r="J69" i="66" s="1"/>
  <c r="I57" i="66"/>
  <c r="N57" i="66" s="1"/>
  <c r="H57" i="66"/>
  <c r="J56" i="66"/>
  <c r="I56" i="66"/>
  <c r="H56" i="66"/>
  <c r="M56" i="66" s="1"/>
  <c r="J55" i="66"/>
  <c r="I55" i="66"/>
  <c r="H55" i="66"/>
  <c r="J54" i="66"/>
  <c r="O54" i="66" s="1"/>
  <c r="I54" i="66"/>
  <c r="H54" i="66"/>
  <c r="J53" i="66"/>
  <c r="I53" i="66"/>
  <c r="L53" i="66" s="1"/>
  <c r="H53" i="66"/>
  <c r="E58" i="66"/>
  <c r="D58" i="66"/>
  <c r="N58" i="66" s="1"/>
  <c r="C58" i="66"/>
  <c r="M58" i="66" s="1"/>
  <c r="E57" i="66"/>
  <c r="D57" i="66"/>
  <c r="C57" i="66"/>
  <c r="M57" i="66" s="1"/>
  <c r="E56" i="66"/>
  <c r="E68" i="66" s="1"/>
  <c r="D56" i="66"/>
  <c r="C56" i="66"/>
  <c r="E55" i="66"/>
  <c r="O55" i="66" s="1"/>
  <c r="D55" i="66"/>
  <c r="D67" i="66" s="1"/>
  <c r="C55" i="66"/>
  <c r="E54" i="66"/>
  <c r="D54" i="66"/>
  <c r="N54" i="66" s="1"/>
  <c r="C54" i="66"/>
  <c r="M54" i="66" s="1"/>
  <c r="E53" i="66"/>
  <c r="D53" i="66"/>
  <c r="C53" i="66"/>
  <c r="J48" i="66"/>
  <c r="I48" i="66"/>
  <c r="H48" i="66"/>
  <c r="E48" i="66"/>
  <c r="F48" i="66" s="1"/>
  <c r="D48" i="66"/>
  <c r="D72" i="66" s="1"/>
  <c r="C48" i="66"/>
  <c r="J46" i="66"/>
  <c r="I46" i="66"/>
  <c r="H46" i="66"/>
  <c r="K46" i="66" s="1"/>
  <c r="J45" i="66"/>
  <c r="I45" i="66"/>
  <c r="H45" i="66"/>
  <c r="J44" i="66"/>
  <c r="J68" i="66" s="1"/>
  <c r="I44" i="66"/>
  <c r="H44" i="66"/>
  <c r="J43" i="66"/>
  <c r="I43" i="66"/>
  <c r="L43" i="66" s="1"/>
  <c r="H43" i="66"/>
  <c r="J42" i="66"/>
  <c r="I42" i="66"/>
  <c r="N42" i="66" s="1"/>
  <c r="H42" i="66"/>
  <c r="H66" i="66" s="1"/>
  <c r="J41" i="66"/>
  <c r="I41" i="66"/>
  <c r="H41" i="66"/>
  <c r="E46" i="66"/>
  <c r="E70" i="66" s="1"/>
  <c r="D46" i="66"/>
  <c r="C46" i="66"/>
  <c r="E45" i="66"/>
  <c r="D45" i="66"/>
  <c r="D69" i="66" s="1"/>
  <c r="C45" i="66"/>
  <c r="E44" i="66"/>
  <c r="D44" i="66"/>
  <c r="C44" i="66"/>
  <c r="M44" i="66" s="1"/>
  <c r="E43" i="66"/>
  <c r="D43" i="66"/>
  <c r="C43" i="66"/>
  <c r="C67" i="66" s="1"/>
  <c r="E42" i="66"/>
  <c r="D42" i="66"/>
  <c r="C42" i="66"/>
  <c r="E41" i="66"/>
  <c r="E65" i="66" s="1"/>
  <c r="D41" i="66"/>
  <c r="D65" i="66" s="1"/>
  <c r="C41" i="66"/>
  <c r="J23" i="66"/>
  <c r="I23" i="66"/>
  <c r="H23" i="66"/>
  <c r="K23" i="66" s="1"/>
  <c r="J22" i="66"/>
  <c r="I22" i="66"/>
  <c r="H22" i="66"/>
  <c r="J21" i="66"/>
  <c r="I21" i="66"/>
  <c r="H21" i="66"/>
  <c r="J20" i="66"/>
  <c r="O20" i="66" s="1"/>
  <c r="I20" i="66"/>
  <c r="L20" i="66" s="1"/>
  <c r="H20" i="66"/>
  <c r="J19" i="66"/>
  <c r="I19" i="66"/>
  <c r="I30" i="66" s="1"/>
  <c r="H19" i="66"/>
  <c r="M19" i="66" s="1"/>
  <c r="J18" i="66"/>
  <c r="I18" i="66"/>
  <c r="H18" i="66"/>
  <c r="E23" i="66"/>
  <c r="O23" i="66" s="1"/>
  <c r="D23" i="66"/>
  <c r="C23" i="66"/>
  <c r="E22" i="66"/>
  <c r="D22" i="66"/>
  <c r="N22" i="66" s="1"/>
  <c r="C22" i="66"/>
  <c r="E21" i="66"/>
  <c r="D21" i="66"/>
  <c r="D32" i="66" s="1"/>
  <c r="C21" i="66"/>
  <c r="M21" i="66" s="1"/>
  <c r="E20" i="66"/>
  <c r="D20" i="66"/>
  <c r="C20" i="66"/>
  <c r="C31" i="66" s="1"/>
  <c r="E19" i="66"/>
  <c r="E30" i="66" s="1"/>
  <c r="D19" i="66"/>
  <c r="C19" i="66"/>
  <c r="E18" i="66"/>
  <c r="F18" i="66" s="1"/>
  <c r="D18" i="66"/>
  <c r="G18" i="66" s="1"/>
  <c r="C18" i="66"/>
  <c r="J13" i="66"/>
  <c r="I13" i="66"/>
  <c r="H13" i="66"/>
  <c r="M13" i="66" s="1"/>
  <c r="J12" i="66"/>
  <c r="I12" i="66"/>
  <c r="H12" i="66"/>
  <c r="J11" i="66"/>
  <c r="J33" i="66" s="1"/>
  <c r="I11" i="66"/>
  <c r="H11" i="66"/>
  <c r="J10" i="66"/>
  <c r="K10" i="66" s="1"/>
  <c r="I10" i="66"/>
  <c r="L10" i="66" s="1"/>
  <c r="H10" i="66"/>
  <c r="J9" i="66"/>
  <c r="I9" i="66"/>
  <c r="L9" i="66" s="1"/>
  <c r="H9" i="66"/>
  <c r="K9" i="66" s="1"/>
  <c r="J8" i="66"/>
  <c r="I8" i="66"/>
  <c r="H8" i="66"/>
  <c r="K8" i="66" s="1"/>
  <c r="J7" i="66"/>
  <c r="I7" i="66"/>
  <c r="H7" i="66"/>
  <c r="E13" i="66"/>
  <c r="E35" i="66" s="1"/>
  <c r="D13" i="66"/>
  <c r="C13" i="66"/>
  <c r="E12" i="66"/>
  <c r="D12" i="66"/>
  <c r="D34" i="66" s="1"/>
  <c r="C12" i="66"/>
  <c r="C34" i="66" s="1"/>
  <c r="E11" i="66"/>
  <c r="D11" i="66"/>
  <c r="C11" i="66"/>
  <c r="C33" i="66" s="1"/>
  <c r="E10" i="66"/>
  <c r="F10" i="66" s="1"/>
  <c r="D10" i="66"/>
  <c r="C10" i="66"/>
  <c r="E9" i="66"/>
  <c r="E31" i="66" s="1"/>
  <c r="D9" i="66"/>
  <c r="D31" i="66" s="1"/>
  <c r="C9" i="66"/>
  <c r="E8" i="66"/>
  <c r="D8" i="66"/>
  <c r="D30" i="66" s="1"/>
  <c r="C8" i="66"/>
  <c r="E7" i="66"/>
  <c r="D7" i="66"/>
  <c r="C7" i="66"/>
  <c r="J98" i="65"/>
  <c r="I98" i="65"/>
  <c r="L98" i="65" s="1"/>
  <c r="H98" i="65"/>
  <c r="J96" i="65"/>
  <c r="I96" i="65"/>
  <c r="L96" i="65" s="1"/>
  <c r="H96" i="65"/>
  <c r="J95" i="65"/>
  <c r="I95" i="65"/>
  <c r="L95" i="65" s="1"/>
  <c r="H95" i="65"/>
  <c r="J94" i="65"/>
  <c r="I94" i="65"/>
  <c r="L94" i="65" s="1"/>
  <c r="H94" i="65"/>
  <c r="K94" i="65" s="1"/>
  <c r="J93" i="65"/>
  <c r="I93" i="65"/>
  <c r="H93" i="65"/>
  <c r="J92" i="65"/>
  <c r="K92" i="65" s="1"/>
  <c r="I92" i="65"/>
  <c r="H92" i="65"/>
  <c r="J91" i="65"/>
  <c r="I91" i="65"/>
  <c r="L91" i="65" s="1"/>
  <c r="H91" i="65"/>
  <c r="E98" i="65"/>
  <c r="D98" i="65"/>
  <c r="N98" i="65" s="1"/>
  <c r="C98" i="65"/>
  <c r="E96" i="65"/>
  <c r="D96" i="65"/>
  <c r="C96" i="65"/>
  <c r="M96" i="65" s="1"/>
  <c r="E95" i="65"/>
  <c r="D95" i="65"/>
  <c r="C95" i="65"/>
  <c r="E94" i="65"/>
  <c r="O94" i="65" s="1"/>
  <c r="D94" i="65"/>
  <c r="C94" i="65"/>
  <c r="E93" i="65"/>
  <c r="D93" i="65"/>
  <c r="G93" i="65" s="1"/>
  <c r="C93" i="65"/>
  <c r="E92" i="65"/>
  <c r="D92" i="65"/>
  <c r="C92" i="65"/>
  <c r="E91" i="65"/>
  <c r="D91" i="65"/>
  <c r="C91" i="65"/>
  <c r="J60" i="65"/>
  <c r="I60" i="65"/>
  <c r="L60" i="65" s="1"/>
  <c r="H60" i="65"/>
  <c r="E60" i="65"/>
  <c r="D60" i="65"/>
  <c r="C60" i="65"/>
  <c r="J58" i="65"/>
  <c r="I58" i="65"/>
  <c r="H58" i="65"/>
  <c r="J57" i="65"/>
  <c r="K57" i="65" s="1"/>
  <c r="I57" i="65"/>
  <c r="L57" i="65" s="1"/>
  <c r="H57" i="65"/>
  <c r="J56" i="65"/>
  <c r="I56" i="65"/>
  <c r="H56" i="65"/>
  <c r="J55" i="65"/>
  <c r="I55" i="65"/>
  <c r="L55" i="65" s="1"/>
  <c r="H55" i="65"/>
  <c r="J54" i="65"/>
  <c r="I54" i="65"/>
  <c r="H54" i="65"/>
  <c r="J53" i="65"/>
  <c r="O53" i="65" s="1"/>
  <c r="I53" i="65"/>
  <c r="H53" i="65"/>
  <c r="E58" i="65"/>
  <c r="D58" i="65"/>
  <c r="D70" i="65" s="1"/>
  <c r="C58" i="65"/>
  <c r="E57" i="65"/>
  <c r="D57" i="65"/>
  <c r="C57" i="65"/>
  <c r="E56" i="65"/>
  <c r="D56" i="65"/>
  <c r="C56" i="65"/>
  <c r="E55" i="65"/>
  <c r="D55" i="65"/>
  <c r="C55" i="65"/>
  <c r="E54" i="65"/>
  <c r="D54" i="65"/>
  <c r="N54" i="65" s="1"/>
  <c r="C54" i="65"/>
  <c r="E53" i="65"/>
  <c r="D53" i="65"/>
  <c r="C53" i="65"/>
  <c r="J48" i="65"/>
  <c r="I48" i="65"/>
  <c r="H48" i="65"/>
  <c r="M48" i="65" s="1"/>
  <c r="E48" i="65"/>
  <c r="D48" i="65"/>
  <c r="N48" i="65" s="1"/>
  <c r="C48" i="65"/>
  <c r="J46" i="65"/>
  <c r="J70" i="65" s="1"/>
  <c r="I46" i="65"/>
  <c r="I70" i="65" s="1"/>
  <c r="H46" i="65"/>
  <c r="J45" i="65"/>
  <c r="I45" i="65"/>
  <c r="L45" i="65" s="1"/>
  <c r="H45" i="65"/>
  <c r="K45" i="65" s="1"/>
  <c r="J44" i="65"/>
  <c r="I44" i="65"/>
  <c r="L44" i="65" s="1"/>
  <c r="H44" i="65"/>
  <c r="J43" i="65"/>
  <c r="J67" i="65" s="1"/>
  <c r="I43" i="65"/>
  <c r="H43" i="65"/>
  <c r="J42" i="65"/>
  <c r="J66" i="65" s="1"/>
  <c r="I42" i="65"/>
  <c r="I66" i="65" s="1"/>
  <c r="H42" i="65"/>
  <c r="J41" i="65"/>
  <c r="I41" i="65"/>
  <c r="L41" i="65" s="1"/>
  <c r="H41" i="65"/>
  <c r="E46" i="65"/>
  <c r="D46" i="65"/>
  <c r="C46" i="65"/>
  <c r="E45" i="65"/>
  <c r="D45" i="65"/>
  <c r="C45" i="65"/>
  <c r="E44" i="65"/>
  <c r="O44" i="65" s="1"/>
  <c r="D44" i="65"/>
  <c r="C44" i="65"/>
  <c r="E43" i="65"/>
  <c r="D43" i="65"/>
  <c r="N43" i="65" s="1"/>
  <c r="C43" i="65"/>
  <c r="M43" i="65" s="1"/>
  <c r="E42" i="65"/>
  <c r="D42" i="65"/>
  <c r="C42" i="65"/>
  <c r="M42" i="65" s="1"/>
  <c r="E41" i="65"/>
  <c r="D41" i="65"/>
  <c r="C41" i="65"/>
  <c r="J23" i="65"/>
  <c r="O23" i="65" s="1"/>
  <c r="I23" i="65"/>
  <c r="L23" i="65" s="1"/>
  <c r="H23" i="65"/>
  <c r="J22" i="65"/>
  <c r="I22" i="65"/>
  <c r="L22" i="65" s="1"/>
  <c r="H22" i="65"/>
  <c r="K22" i="65" s="1"/>
  <c r="J21" i="65"/>
  <c r="I21" i="65"/>
  <c r="H21" i="65"/>
  <c r="H32" i="65" s="1"/>
  <c r="J20" i="65"/>
  <c r="K20" i="65" s="1"/>
  <c r="I20" i="65"/>
  <c r="H20" i="65"/>
  <c r="J19" i="65"/>
  <c r="K19" i="65" s="1"/>
  <c r="I19" i="65"/>
  <c r="L19" i="65" s="1"/>
  <c r="H19" i="65"/>
  <c r="J18" i="65"/>
  <c r="I18" i="65"/>
  <c r="H18" i="65"/>
  <c r="M18" i="65" s="1"/>
  <c r="E23" i="65"/>
  <c r="D23" i="65"/>
  <c r="C23" i="65"/>
  <c r="E22" i="65"/>
  <c r="E33" i="65" s="1"/>
  <c r="D22" i="65"/>
  <c r="C22" i="65"/>
  <c r="E21" i="65"/>
  <c r="F21" i="65" s="1"/>
  <c r="D21" i="65"/>
  <c r="D32" i="65" s="1"/>
  <c r="C21" i="65"/>
  <c r="E20" i="65"/>
  <c r="D20" i="65"/>
  <c r="C20" i="65"/>
  <c r="M20" i="65" s="1"/>
  <c r="E19" i="65"/>
  <c r="D19" i="65"/>
  <c r="C19" i="65"/>
  <c r="C30" i="65" s="1"/>
  <c r="E18" i="65"/>
  <c r="E29" i="65" s="1"/>
  <c r="D18" i="65"/>
  <c r="C18" i="65"/>
  <c r="J13" i="65"/>
  <c r="J35" i="65" s="1"/>
  <c r="I13" i="65"/>
  <c r="N13" i="65" s="1"/>
  <c r="H13" i="65"/>
  <c r="J12" i="65"/>
  <c r="I12" i="65"/>
  <c r="L12" i="65" s="1"/>
  <c r="H12" i="65"/>
  <c r="H34" i="65" s="1"/>
  <c r="H83" i="65" s="1"/>
  <c r="J11" i="65"/>
  <c r="I11" i="65"/>
  <c r="H11" i="65"/>
  <c r="J10" i="65"/>
  <c r="J32" i="65" s="1"/>
  <c r="I10" i="65"/>
  <c r="H10" i="65"/>
  <c r="J9" i="65"/>
  <c r="I9" i="65"/>
  <c r="H9" i="65"/>
  <c r="J8" i="65"/>
  <c r="I8" i="65"/>
  <c r="L8" i="65" s="1"/>
  <c r="H8" i="65"/>
  <c r="K8" i="65" s="1"/>
  <c r="J7" i="65"/>
  <c r="I7" i="65"/>
  <c r="H7" i="65"/>
  <c r="E13" i="65"/>
  <c r="E35" i="65" s="1"/>
  <c r="D13" i="65"/>
  <c r="C13" i="65"/>
  <c r="E12" i="65"/>
  <c r="D12" i="65"/>
  <c r="C12" i="65"/>
  <c r="E11" i="65"/>
  <c r="D11" i="65"/>
  <c r="D33" i="65" s="1"/>
  <c r="C11" i="65"/>
  <c r="E10" i="65"/>
  <c r="D10" i="65"/>
  <c r="C10" i="65"/>
  <c r="C32" i="65" s="1"/>
  <c r="E9" i="65"/>
  <c r="D9" i="65"/>
  <c r="C9" i="65"/>
  <c r="E8" i="65"/>
  <c r="D8" i="65"/>
  <c r="C8" i="65"/>
  <c r="E7" i="65"/>
  <c r="D7" i="65"/>
  <c r="G7" i="65" s="1"/>
  <c r="C7" i="65"/>
  <c r="G98" i="64"/>
  <c r="F98" i="64"/>
  <c r="D98" i="64"/>
  <c r="E98" i="64" s="1"/>
  <c r="C98" i="64"/>
  <c r="G96" i="64"/>
  <c r="F96" i="64"/>
  <c r="G95" i="64"/>
  <c r="F95" i="64"/>
  <c r="G94" i="64"/>
  <c r="F94" i="64"/>
  <c r="G93" i="64"/>
  <c r="F93" i="64"/>
  <c r="G92" i="64"/>
  <c r="F92" i="64"/>
  <c r="G91" i="64"/>
  <c r="F91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G60" i="64"/>
  <c r="H60" i="64" s="1"/>
  <c r="F60" i="64"/>
  <c r="D60" i="64"/>
  <c r="C60" i="64"/>
  <c r="G58" i="64"/>
  <c r="F58" i="64"/>
  <c r="G57" i="64"/>
  <c r="H57" i="64" s="1"/>
  <c r="F57" i="64"/>
  <c r="G56" i="64"/>
  <c r="F56" i="64"/>
  <c r="G55" i="64"/>
  <c r="F55" i="64"/>
  <c r="G54" i="64"/>
  <c r="F54" i="64"/>
  <c r="G53" i="64"/>
  <c r="F53" i="64"/>
  <c r="D58" i="64"/>
  <c r="C58" i="64"/>
  <c r="D57" i="64"/>
  <c r="C57" i="64"/>
  <c r="D56" i="64"/>
  <c r="E56" i="64" s="1"/>
  <c r="C56" i="64"/>
  <c r="D55" i="64"/>
  <c r="E55" i="64" s="1"/>
  <c r="C55" i="64"/>
  <c r="D54" i="64"/>
  <c r="C54" i="64"/>
  <c r="D53" i="64"/>
  <c r="C53" i="64"/>
  <c r="G48" i="64"/>
  <c r="F48" i="64"/>
  <c r="D48" i="64"/>
  <c r="E48" i="64" s="1"/>
  <c r="C48" i="64"/>
  <c r="G46" i="64"/>
  <c r="F46" i="64"/>
  <c r="G45" i="64"/>
  <c r="F45" i="64"/>
  <c r="G44" i="64"/>
  <c r="F44" i="64"/>
  <c r="G43" i="64"/>
  <c r="F43" i="64"/>
  <c r="G42" i="64"/>
  <c r="F42" i="64"/>
  <c r="G41" i="64"/>
  <c r="F41" i="64"/>
  <c r="D46" i="64"/>
  <c r="C46" i="64"/>
  <c r="D45" i="64"/>
  <c r="C45" i="64"/>
  <c r="D44" i="64"/>
  <c r="C44" i="64"/>
  <c r="D43" i="64"/>
  <c r="C43" i="64"/>
  <c r="D42" i="64"/>
  <c r="C42" i="64"/>
  <c r="D41" i="64"/>
  <c r="C41" i="64"/>
  <c r="G23" i="64"/>
  <c r="H23" i="64" s="1"/>
  <c r="F23" i="64"/>
  <c r="G22" i="64"/>
  <c r="F22" i="64"/>
  <c r="G21" i="64"/>
  <c r="F21" i="64"/>
  <c r="G20" i="64"/>
  <c r="F20" i="64"/>
  <c r="G19" i="64"/>
  <c r="H19" i="64" s="1"/>
  <c r="F19" i="64"/>
  <c r="G18" i="64"/>
  <c r="F18" i="64"/>
  <c r="D23" i="64"/>
  <c r="C23" i="64"/>
  <c r="D22" i="64"/>
  <c r="C22" i="64"/>
  <c r="D21" i="64"/>
  <c r="J21" i="64" s="1"/>
  <c r="C21" i="64"/>
  <c r="D20" i="64"/>
  <c r="C20" i="64"/>
  <c r="D19" i="64"/>
  <c r="C19" i="64"/>
  <c r="D18" i="64"/>
  <c r="C18" i="64"/>
  <c r="G13" i="64"/>
  <c r="G35" i="64" s="1"/>
  <c r="F13" i="64"/>
  <c r="G12" i="64"/>
  <c r="F12" i="64"/>
  <c r="G11" i="64"/>
  <c r="F11" i="64"/>
  <c r="G10" i="64"/>
  <c r="G32" i="64" s="1"/>
  <c r="F10" i="64"/>
  <c r="G9" i="64"/>
  <c r="F9" i="64"/>
  <c r="G8" i="64"/>
  <c r="F8" i="64"/>
  <c r="G7" i="64"/>
  <c r="F7" i="64"/>
  <c r="D13" i="64"/>
  <c r="D35" i="64" s="1"/>
  <c r="C13" i="64"/>
  <c r="C35" i="64" s="1"/>
  <c r="D12" i="64"/>
  <c r="C12" i="64"/>
  <c r="D11" i="64"/>
  <c r="C11" i="64"/>
  <c r="D10" i="64"/>
  <c r="C10" i="64"/>
  <c r="D9" i="64"/>
  <c r="C9" i="64"/>
  <c r="D8" i="64"/>
  <c r="C8" i="64"/>
  <c r="D7" i="64"/>
  <c r="C7" i="64"/>
  <c r="O68" i="4"/>
  <c r="Z96" i="66" s="1"/>
  <c r="O67" i="4"/>
  <c r="O63" i="4"/>
  <c r="O62" i="4"/>
  <c r="Y96" i="65" s="1"/>
  <c r="O58" i="4"/>
  <c r="P60" i="64" s="1"/>
  <c r="O57" i="4"/>
  <c r="N96" i="64" s="1"/>
  <c r="B47" i="4"/>
  <c r="B42" i="4"/>
  <c r="B46" i="4"/>
  <c r="B41" i="4"/>
  <c r="B12" i="4"/>
  <c r="B48" i="4" s="1"/>
  <c r="B9" i="4"/>
  <c r="B43" i="4" s="1"/>
  <c r="B6" i="4"/>
  <c r="M98" i="66"/>
  <c r="O95" i="66"/>
  <c r="G93" i="66"/>
  <c r="G92" i="66"/>
  <c r="M91" i="66"/>
  <c r="L91" i="66"/>
  <c r="G91" i="66"/>
  <c r="E72" i="66"/>
  <c r="J70" i="66"/>
  <c r="I69" i="66"/>
  <c r="J67" i="66"/>
  <c r="J66" i="66"/>
  <c r="C66" i="66"/>
  <c r="C65" i="66"/>
  <c r="AB60" i="66"/>
  <c r="W60" i="66"/>
  <c r="O60" i="66"/>
  <c r="G60" i="66"/>
  <c r="L58" i="66"/>
  <c r="G57" i="66"/>
  <c r="O56" i="66"/>
  <c r="L56" i="66"/>
  <c r="G56" i="66"/>
  <c r="L55" i="66"/>
  <c r="K55" i="66"/>
  <c r="G55" i="66"/>
  <c r="L54" i="66"/>
  <c r="G53" i="66"/>
  <c r="N48" i="66"/>
  <c r="M48" i="66"/>
  <c r="L45" i="66"/>
  <c r="K44" i="66"/>
  <c r="G44" i="66"/>
  <c r="G43" i="66"/>
  <c r="K42" i="66"/>
  <c r="G42" i="66"/>
  <c r="J35" i="66"/>
  <c r="C35" i="66"/>
  <c r="J34" i="66"/>
  <c r="J83" i="66" s="1"/>
  <c r="I33" i="66"/>
  <c r="H32" i="66"/>
  <c r="H31" i="66"/>
  <c r="J30" i="66"/>
  <c r="C30" i="66"/>
  <c r="I29" i="66"/>
  <c r="E29" i="66"/>
  <c r="D29" i="66"/>
  <c r="O24" i="66"/>
  <c r="N24" i="66"/>
  <c r="Q24" i="66" s="1"/>
  <c r="M24" i="66"/>
  <c r="L24" i="66"/>
  <c r="K24" i="66"/>
  <c r="G24" i="66"/>
  <c r="F24" i="66"/>
  <c r="G23" i="66"/>
  <c r="F23" i="66"/>
  <c r="L22" i="66"/>
  <c r="L21" i="66"/>
  <c r="K21" i="66"/>
  <c r="G20" i="66"/>
  <c r="G19" i="66"/>
  <c r="N18" i="66"/>
  <c r="L18" i="66"/>
  <c r="O12" i="66"/>
  <c r="L12" i="66"/>
  <c r="K12" i="66"/>
  <c r="N11" i="66"/>
  <c r="L11" i="66"/>
  <c r="K11" i="66"/>
  <c r="G11" i="66"/>
  <c r="M10" i="66"/>
  <c r="G10" i="66"/>
  <c r="M9" i="66"/>
  <c r="O8" i="66"/>
  <c r="L8" i="66"/>
  <c r="N7" i="66"/>
  <c r="M7" i="66"/>
  <c r="L7" i="66"/>
  <c r="O98" i="65"/>
  <c r="G96" i="65"/>
  <c r="L93" i="65"/>
  <c r="AB60" i="65"/>
  <c r="W60" i="65"/>
  <c r="L58" i="65"/>
  <c r="G56" i="65"/>
  <c r="L54" i="65"/>
  <c r="L48" i="65"/>
  <c r="H35" i="65"/>
  <c r="D35" i="65"/>
  <c r="C35" i="65"/>
  <c r="J33" i="65"/>
  <c r="I32" i="65"/>
  <c r="H31" i="65"/>
  <c r="J29" i="65"/>
  <c r="O24" i="65"/>
  <c r="N24" i="65"/>
  <c r="M24" i="65"/>
  <c r="L24" i="65"/>
  <c r="K24" i="65"/>
  <c r="G24" i="65"/>
  <c r="F24" i="65"/>
  <c r="G23" i="65"/>
  <c r="G22" i="65"/>
  <c r="L21" i="65"/>
  <c r="L20" i="65"/>
  <c r="G19" i="65"/>
  <c r="G18" i="65"/>
  <c r="M13" i="65"/>
  <c r="G13" i="65"/>
  <c r="O11" i="65"/>
  <c r="L11" i="65"/>
  <c r="N10" i="65"/>
  <c r="L10" i="65"/>
  <c r="G10" i="65"/>
  <c r="M9" i="65"/>
  <c r="G9" i="65"/>
  <c r="O7" i="65"/>
  <c r="L7" i="65"/>
  <c r="R60" i="64"/>
  <c r="O60" i="64"/>
  <c r="F35" i="64"/>
  <c r="F32" i="64"/>
  <c r="J24" i="64"/>
  <c r="I24" i="64"/>
  <c r="H24" i="64"/>
  <c r="E24" i="64"/>
  <c r="J98" i="63"/>
  <c r="I98" i="63"/>
  <c r="H98" i="63"/>
  <c r="E98" i="63"/>
  <c r="G97" i="63"/>
  <c r="G99" i="63" s="1"/>
  <c r="F97" i="63"/>
  <c r="F99" i="63" s="1"/>
  <c r="D97" i="63"/>
  <c r="D99" i="63" s="1"/>
  <c r="C97" i="63"/>
  <c r="C99" i="63" s="1"/>
  <c r="J96" i="63"/>
  <c r="I96" i="63"/>
  <c r="H96" i="63"/>
  <c r="E96" i="63"/>
  <c r="J95" i="63"/>
  <c r="I95" i="63"/>
  <c r="H95" i="63"/>
  <c r="E95" i="63"/>
  <c r="J94" i="63"/>
  <c r="I94" i="63"/>
  <c r="H94" i="63"/>
  <c r="E94" i="63"/>
  <c r="J93" i="63"/>
  <c r="I93" i="63"/>
  <c r="H93" i="63"/>
  <c r="E93" i="63"/>
  <c r="J92" i="63"/>
  <c r="I92" i="63"/>
  <c r="H92" i="63"/>
  <c r="E92" i="63"/>
  <c r="J91" i="63"/>
  <c r="I91" i="63"/>
  <c r="H91" i="63"/>
  <c r="E91" i="63"/>
  <c r="G72" i="63"/>
  <c r="H72" i="63" s="1"/>
  <c r="F72" i="63"/>
  <c r="F86" i="63" s="1"/>
  <c r="D72" i="63"/>
  <c r="C72" i="63"/>
  <c r="G70" i="63"/>
  <c r="F70" i="63"/>
  <c r="D70" i="63"/>
  <c r="C70" i="63"/>
  <c r="G69" i="63"/>
  <c r="F69" i="63"/>
  <c r="D69" i="63"/>
  <c r="C69" i="63"/>
  <c r="G68" i="63"/>
  <c r="F68" i="63"/>
  <c r="D68" i="63"/>
  <c r="C68" i="63"/>
  <c r="G67" i="63"/>
  <c r="F67" i="63"/>
  <c r="D67" i="63"/>
  <c r="C67" i="63"/>
  <c r="G66" i="63"/>
  <c r="F66" i="63"/>
  <c r="D66" i="63"/>
  <c r="C66" i="63"/>
  <c r="G65" i="63"/>
  <c r="F65" i="63"/>
  <c r="D65" i="63"/>
  <c r="C65" i="63"/>
  <c r="R60" i="63"/>
  <c r="O60" i="63"/>
  <c r="J60" i="63"/>
  <c r="I60" i="63"/>
  <c r="H60" i="63"/>
  <c r="E60" i="63"/>
  <c r="G59" i="63"/>
  <c r="G61" i="63" s="1"/>
  <c r="F59" i="63"/>
  <c r="D59" i="63"/>
  <c r="C59" i="63"/>
  <c r="C61" i="63" s="1"/>
  <c r="J58" i="63"/>
  <c r="I58" i="63"/>
  <c r="H58" i="63"/>
  <c r="E58" i="63"/>
  <c r="J57" i="63"/>
  <c r="I57" i="63"/>
  <c r="H57" i="63"/>
  <c r="E57" i="63"/>
  <c r="J56" i="63"/>
  <c r="I56" i="63"/>
  <c r="H56" i="63"/>
  <c r="E56" i="63"/>
  <c r="J55" i="63"/>
  <c r="I55" i="63"/>
  <c r="H55" i="63"/>
  <c r="E55" i="63"/>
  <c r="J54" i="63"/>
  <c r="I54" i="63"/>
  <c r="H54" i="63"/>
  <c r="E54" i="63"/>
  <c r="J53" i="63"/>
  <c r="I53" i="63"/>
  <c r="H53" i="63"/>
  <c r="E53" i="63"/>
  <c r="J48" i="63"/>
  <c r="I48" i="63"/>
  <c r="H48" i="63"/>
  <c r="E48" i="63"/>
  <c r="G47" i="63"/>
  <c r="G49" i="63" s="1"/>
  <c r="F47" i="63"/>
  <c r="F49" i="63" s="1"/>
  <c r="D47" i="63"/>
  <c r="D49" i="63" s="1"/>
  <c r="C47" i="63"/>
  <c r="J46" i="63"/>
  <c r="I46" i="63"/>
  <c r="H46" i="63"/>
  <c r="E46" i="63"/>
  <c r="J45" i="63"/>
  <c r="I45" i="63"/>
  <c r="H45" i="63"/>
  <c r="E45" i="63"/>
  <c r="J44" i="63"/>
  <c r="I44" i="63"/>
  <c r="H44" i="63"/>
  <c r="E44" i="63"/>
  <c r="J43" i="63"/>
  <c r="I43" i="63"/>
  <c r="H43" i="63"/>
  <c r="E43" i="63"/>
  <c r="J42" i="63"/>
  <c r="I42" i="63"/>
  <c r="H42" i="63"/>
  <c r="E42" i="63"/>
  <c r="J41" i="63"/>
  <c r="I41" i="63"/>
  <c r="H41" i="63"/>
  <c r="E41" i="63"/>
  <c r="G35" i="63"/>
  <c r="F35" i="63"/>
  <c r="D35" i="63"/>
  <c r="C35" i="63"/>
  <c r="G34" i="63"/>
  <c r="G83" i="63" s="1"/>
  <c r="F34" i="63"/>
  <c r="D34" i="63"/>
  <c r="C34" i="63"/>
  <c r="G33" i="63"/>
  <c r="F33" i="63"/>
  <c r="D33" i="63"/>
  <c r="C33" i="63"/>
  <c r="G32" i="63"/>
  <c r="F32" i="63"/>
  <c r="D32" i="63"/>
  <c r="C32" i="63"/>
  <c r="G31" i="63"/>
  <c r="F31" i="63"/>
  <c r="D31" i="63"/>
  <c r="C31" i="63"/>
  <c r="G30" i="63"/>
  <c r="F30" i="63"/>
  <c r="D30" i="63"/>
  <c r="C30" i="63"/>
  <c r="G29" i="63"/>
  <c r="F29" i="63"/>
  <c r="D29" i="63"/>
  <c r="C29" i="63"/>
  <c r="G25" i="63"/>
  <c r="F25" i="63"/>
  <c r="D25" i="63"/>
  <c r="C25" i="63"/>
  <c r="J24" i="63"/>
  <c r="I24" i="63"/>
  <c r="H24" i="63"/>
  <c r="E24" i="63"/>
  <c r="J23" i="63"/>
  <c r="I23" i="63"/>
  <c r="H23" i="63"/>
  <c r="E23" i="63"/>
  <c r="J22" i="63"/>
  <c r="I22" i="63"/>
  <c r="H22" i="63"/>
  <c r="E22" i="63"/>
  <c r="J21" i="63"/>
  <c r="I21" i="63"/>
  <c r="H21" i="63"/>
  <c r="E21" i="63"/>
  <c r="J20" i="63"/>
  <c r="I20" i="63"/>
  <c r="H20" i="63"/>
  <c r="E20" i="63"/>
  <c r="J19" i="63"/>
  <c r="I19" i="63"/>
  <c r="H19" i="63"/>
  <c r="E19" i="63"/>
  <c r="J18" i="63"/>
  <c r="I18" i="63"/>
  <c r="H18" i="63"/>
  <c r="E18" i="63"/>
  <c r="G14" i="63"/>
  <c r="F14" i="63"/>
  <c r="D14" i="63"/>
  <c r="C14" i="63"/>
  <c r="J13" i="63"/>
  <c r="I13" i="63"/>
  <c r="H13" i="63"/>
  <c r="E13" i="63"/>
  <c r="J12" i="63"/>
  <c r="I12" i="63"/>
  <c r="H12" i="63"/>
  <c r="E12" i="63"/>
  <c r="J11" i="63"/>
  <c r="I11" i="63"/>
  <c r="H11" i="63"/>
  <c r="E11" i="63"/>
  <c r="J10" i="63"/>
  <c r="I10" i="63"/>
  <c r="H10" i="63"/>
  <c r="E10" i="63"/>
  <c r="J9" i="63"/>
  <c r="I9" i="63"/>
  <c r="H9" i="63"/>
  <c r="E9" i="63"/>
  <c r="J8" i="63"/>
  <c r="I8" i="63"/>
  <c r="H8" i="63"/>
  <c r="E8" i="63"/>
  <c r="J7" i="63"/>
  <c r="I7" i="63"/>
  <c r="H7" i="63"/>
  <c r="E7" i="63"/>
  <c r="I99" i="62"/>
  <c r="O98" i="62"/>
  <c r="N98" i="62"/>
  <c r="Q98" i="62" s="1"/>
  <c r="M98" i="62"/>
  <c r="L98" i="62"/>
  <c r="K98" i="62"/>
  <c r="G98" i="62"/>
  <c r="F98" i="62"/>
  <c r="N97" i="62"/>
  <c r="M97" i="62"/>
  <c r="J97" i="62"/>
  <c r="J99" i="62" s="1"/>
  <c r="I97" i="62"/>
  <c r="H97" i="62"/>
  <c r="H99" i="62" s="1"/>
  <c r="E97" i="62"/>
  <c r="F97" i="62" s="1"/>
  <c r="D97" i="62"/>
  <c r="D99" i="62" s="1"/>
  <c r="C97" i="62"/>
  <c r="C99" i="62" s="1"/>
  <c r="M99" i="62" s="1"/>
  <c r="O96" i="62"/>
  <c r="N96" i="62"/>
  <c r="Q96" i="62" s="1"/>
  <c r="M96" i="62"/>
  <c r="L96" i="62"/>
  <c r="K96" i="62"/>
  <c r="G96" i="62"/>
  <c r="F96" i="62"/>
  <c r="O95" i="62"/>
  <c r="N95" i="62"/>
  <c r="M95" i="62"/>
  <c r="P95" i="62" s="1"/>
  <c r="L95" i="62"/>
  <c r="K95" i="62"/>
  <c r="G95" i="62"/>
  <c r="F95" i="62"/>
  <c r="O94" i="62"/>
  <c r="N94" i="62"/>
  <c r="M94" i="62"/>
  <c r="L94" i="62"/>
  <c r="K94" i="62"/>
  <c r="G94" i="62"/>
  <c r="F94" i="62"/>
  <c r="O93" i="62"/>
  <c r="N93" i="62"/>
  <c r="Q93" i="62" s="1"/>
  <c r="M93" i="62"/>
  <c r="L93" i="62"/>
  <c r="K93" i="62"/>
  <c r="G93" i="62"/>
  <c r="F93" i="62"/>
  <c r="O92" i="62"/>
  <c r="N92" i="62"/>
  <c r="M92" i="62"/>
  <c r="L92" i="62"/>
  <c r="K92" i="62"/>
  <c r="G92" i="62"/>
  <c r="F92" i="62"/>
  <c r="O91" i="62"/>
  <c r="N91" i="62"/>
  <c r="M91" i="62"/>
  <c r="L91" i="62"/>
  <c r="K91" i="62"/>
  <c r="G91" i="62"/>
  <c r="F91" i="62"/>
  <c r="E86" i="62"/>
  <c r="D84" i="62"/>
  <c r="I83" i="62"/>
  <c r="J81" i="62"/>
  <c r="E78" i="62"/>
  <c r="O72" i="62"/>
  <c r="J72" i="62"/>
  <c r="J86" i="62" s="1"/>
  <c r="I72" i="62"/>
  <c r="L72" i="62" s="1"/>
  <c r="H72" i="62"/>
  <c r="H86" i="62" s="1"/>
  <c r="E72" i="62"/>
  <c r="D72" i="62"/>
  <c r="C72" i="62"/>
  <c r="M70" i="62"/>
  <c r="J70" i="62"/>
  <c r="I70" i="62"/>
  <c r="H70" i="62"/>
  <c r="F70" i="62"/>
  <c r="E70" i="62"/>
  <c r="D70" i="62"/>
  <c r="N70" i="62" s="1"/>
  <c r="C70" i="62"/>
  <c r="O69" i="62"/>
  <c r="J69" i="62"/>
  <c r="I69" i="62"/>
  <c r="N69" i="62" s="1"/>
  <c r="Q69" i="62" s="1"/>
  <c r="H69" i="62"/>
  <c r="K69" i="62" s="1"/>
  <c r="E69" i="62"/>
  <c r="D69" i="62"/>
  <c r="C69" i="62"/>
  <c r="M69" i="62" s="1"/>
  <c r="P69" i="62" s="1"/>
  <c r="J68" i="62"/>
  <c r="I68" i="62"/>
  <c r="H68" i="62"/>
  <c r="K68" i="62" s="1"/>
  <c r="E68" i="62"/>
  <c r="O68" i="62" s="1"/>
  <c r="D68" i="62"/>
  <c r="C68" i="62"/>
  <c r="J67" i="62"/>
  <c r="I67" i="62"/>
  <c r="H67" i="62"/>
  <c r="E67" i="62"/>
  <c r="D67" i="62"/>
  <c r="D80" i="62" s="1"/>
  <c r="C67" i="62"/>
  <c r="J66" i="62"/>
  <c r="I66" i="62"/>
  <c r="H66" i="62"/>
  <c r="E66" i="62"/>
  <c r="D66" i="62"/>
  <c r="C66" i="62"/>
  <c r="M66" i="62" s="1"/>
  <c r="N65" i="62"/>
  <c r="J65" i="62"/>
  <c r="I65" i="62"/>
  <c r="H65" i="62"/>
  <c r="E65" i="62"/>
  <c r="D65" i="62"/>
  <c r="C65" i="62"/>
  <c r="F65" i="62" s="1"/>
  <c r="AB60" i="62"/>
  <c r="W60" i="62"/>
  <c r="O60" i="62"/>
  <c r="N60" i="62"/>
  <c r="M60" i="62"/>
  <c r="Q60" i="62" s="1"/>
  <c r="L60" i="62"/>
  <c r="K60" i="62"/>
  <c r="G60" i="62"/>
  <c r="F60" i="62"/>
  <c r="O59" i="62"/>
  <c r="J59" i="62"/>
  <c r="J61" i="62" s="1"/>
  <c r="I59" i="62"/>
  <c r="I61" i="62" s="1"/>
  <c r="H59" i="62"/>
  <c r="K59" i="62" s="1"/>
  <c r="E59" i="62"/>
  <c r="E61" i="62" s="1"/>
  <c r="D59" i="62"/>
  <c r="C59" i="62"/>
  <c r="C61" i="62" s="1"/>
  <c r="O58" i="62"/>
  <c r="N58" i="62"/>
  <c r="M58" i="62"/>
  <c r="Q58" i="62" s="1"/>
  <c r="L58" i="62"/>
  <c r="K58" i="62"/>
  <c r="G58" i="62"/>
  <c r="F58" i="62"/>
  <c r="O57" i="62"/>
  <c r="N57" i="62"/>
  <c r="M57" i="62"/>
  <c r="P57" i="62" s="1"/>
  <c r="L57" i="62"/>
  <c r="K57" i="62"/>
  <c r="G57" i="62"/>
  <c r="F57" i="62"/>
  <c r="O56" i="62"/>
  <c r="N56" i="62"/>
  <c r="M56" i="62"/>
  <c r="L56" i="62"/>
  <c r="K56" i="62"/>
  <c r="G56" i="62"/>
  <c r="F56" i="62"/>
  <c r="O55" i="62"/>
  <c r="N55" i="62"/>
  <c r="Q55" i="62" s="1"/>
  <c r="M55" i="62"/>
  <c r="L55" i="62"/>
  <c r="K55" i="62"/>
  <c r="G55" i="62"/>
  <c r="F55" i="62"/>
  <c r="O54" i="62"/>
  <c r="P54" i="62" s="1"/>
  <c r="N54" i="62"/>
  <c r="M54" i="62"/>
  <c r="L54" i="62"/>
  <c r="K54" i="62"/>
  <c r="G54" i="62"/>
  <c r="F54" i="62"/>
  <c r="O53" i="62"/>
  <c r="P53" i="62" s="1"/>
  <c r="N53" i="62"/>
  <c r="Q53" i="62" s="1"/>
  <c r="M53" i="62"/>
  <c r="L53" i="62"/>
  <c r="K53" i="62"/>
  <c r="G53" i="62"/>
  <c r="F53" i="62"/>
  <c r="O48" i="62"/>
  <c r="N48" i="62"/>
  <c r="M48" i="62"/>
  <c r="L48" i="62"/>
  <c r="K48" i="62"/>
  <c r="G48" i="62"/>
  <c r="F48" i="62"/>
  <c r="N47" i="62"/>
  <c r="J47" i="62"/>
  <c r="I47" i="62"/>
  <c r="I49" i="62" s="1"/>
  <c r="H47" i="62"/>
  <c r="H49" i="62" s="1"/>
  <c r="E47" i="62"/>
  <c r="E49" i="62" s="1"/>
  <c r="D47" i="62"/>
  <c r="D49" i="62" s="1"/>
  <c r="N49" i="62" s="1"/>
  <c r="C47" i="62"/>
  <c r="M47" i="62" s="1"/>
  <c r="O46" i="62"/>
  <c r="N46" i="62"/>
  <c r="M46" i="62"/>
  <c r="P46" i="62" s="1"/>
  <c r="L46" i="62"/>
  <c r="K46" i="62"/>
  <c r="G46" i="62"/>
  <c r="F46" i="62"/>
  <c r="O45" i="62"/>
  <c r="N45" i="62"/>
  <c r="M45" i="62"/>
  <c r="L45" i="62"/>
  <c r="K45" i="62"/>
  <c r="G45" i="62"/>
  <c r="F45" i="62"/>
  <c r="O44" i="62"/>
  <c r="N44" i="62"/>
  <c r="Q44" i="62" s="1"/>
  <c r="M44" i="62"/>
  <c r="L44" i="62"/>
  <c r="K44" i="62"/>
  <c r="G44" i="62"/>
  <c r="F44" i="62"/>
  <c r="O43" i="62"/>
  <c r="P43" i="62" s="1"/>
  <c r="N43" i="62"/>
  <c r="M43" i="62"/>
  <c r="L43" i="62"/>
  <c r="K43" i="62"/>
  <c r="G43" i="62"/>
  <c r="F43" i="62"/>
  <c r="O42" i="62"/>
  <c r="P42" i="62" s="1"/>
  <c r="N42" i="62"/>
  <c r="Q42" i="62" s="1"/>
  <c r="M42" i="62"/>
  <c r="L42" i="62"/>
  <c r="K42" i="62"/>
  <c r="G42" i="62"/>
  <c r="F42" i="62"/>
  <c r="O41" i="62"/>
  <c r="N41" i="62"/>
  <c r="Q41" i="62" s="1"/>
  <c r="M41" i="62"/>
  <c r="P41" i="62" s="1"/>
  <c r="L41" i="62"/>
  <c r="K41" i="62"/>
  <c r="G41" i="62"/>
  <c r="F41" i="62"/>
  <c r="J35" i="62"/>
  <c r="K35" i="62" s="1"/>
  <c r="I35" i="62"/>
  <c r="I84" i="62" s="1"/>
  <c r="H35" i="62"/>
  <c r="H84" i="62" s="1"/>
  <c r="E35" i="62"/>
  <c r="E84" i="62" s="1"/>
  <c r="D35" i="62"/>
  <c r="N35" i="62" s="1"/>
  <c r="Q35" i="62" s="1"/>
  <c r="C35" i="62"/>
  <c r="M35" i="62" s="1"/>
  <c r="K34" i="62"/>
  <c r="J34" i="62"/>
  <c r="J83" i="62" s="1"/>
  <c r="I34" i="62"/>
  <c r="H34" i="62"/>
  <c r="L34" i="62" s="1"/>
  <c r="E34" i="62"/>
  <c r="E83" i="62" s="1"/>
  <c r="D34" i="62"/>
  <c r="N34" i="62" s="1"/>
  <c r="C34" i="62"/>
  <c r="J33" i="62"/>
  <c r="J82" i="62" s="1"/>
  <c r="I33" i="62"/>
  <c r="H33" i="62"/>
  <c r="E33" i="62"/>
  <c r="D33" i="62"/>
  <c r="C33" i="62"/>
  <c r="C82" i="62" s="1"/>
  <c r="J32" i="62"/>
  <c r="I32" i="62"/>
  <c r="N32" i="62" s="1"/>
  <c r="H32" i="62"/>
  <c r="E32" i="62"/>
  <c r="D32" i="62"/>
  <c r="C32" i="62"/>
  <c r="M32" i="62" s="1"/>
  <c r="N31" i="62"/>
  <c r="J31" i="62"/>
  <c r="I31" i="62"/>
  <c r="H31" i="62"/>
  <c r="E31" i="62"/>
  <c r="D31" i="62"/>
  <c r="C31" i="62"/>
  <c r="O30" i="62"/>
  <c r="J30" i="62"/>
  <c r="I30" i="62"/>
  <c r="H30" i="62"/>
  <c r="K30" i="62" s="1"/>
  <c r="E30" i="62"/>
  <c r="D30" i="62"/>
  <c r="N30" i="62" s="1"/>
  <c r="C30" i="62"/>
  <c r="J29" i="62"/>
  <c r="I29" i="62"/>
  <c r="I78" i="62" s="1"/>
  <c r="H29" i="62"/>
  <c r="E29" i="62"/>
  <c r="D29" i="62"/>
  <c r="C29" i="62"/>
  <c r="J25" i="62"/>
  <c r="I25" i="62"/>
  <c r="H25" i="62"/>
  <c r="M25" i="62" s="1"/>
  <c r="E25" i="62"/>
  <c r="F25" i="62" s="1"/>
  <c r="D25" i="62"/>
  <c r="C25" i="62"/>
  <c r="O24" i="62"/>
  <c r="N24" i="62"/>
  <c r="Q24" i="62" s="1"/>
  <c r="M24" i="62"/>
  <c r="L24" i="62"/>
  <c r="K24" i="62"/>
  <c r="G24" i="62"/>
  <c r="F24" i="62"/>
  <c r="O23" i="62"/>
  <c r="N23" i="62"/>
  <c r="Q23" i="62" s="1"/>
  <c r="M23" i="62"/>
  <c r="L23" i="62"/>
  <c r="K23" i="62"/>
  <c r="G23" i="62"/>
  <c r="F23" i="62"/>
  <c r="O22" i="62"/>
  <c r="P22" i="62" s="1"/>
  <c r="N22" i="62"/>
  <c r="M22" i="62"/>
  <c r="L22" i="62"/>
  <c r="K22" i="62"/>
  <c r="G22" i="62"/>
  <c r="F22" i="62"/>
  <c r="O21" i="62"/>
  <c r="N21" i="62"/>
  <c r="M21" i="62"/>
  <c r="L21" i="62"/>
  <c r="K21" i="62"/>
  <c r="G21" i="62"/>
  <c r="F21" i="62"/>
  <c r="O20" i="62"/>
  <c r="N20" i="62"/>
  <c r="M20" i="62"/>
  <c r="P20" i="62" s="1"/>
  <c r="L20" i="62"/>
  <c r="K20" i="62"/>
  <c r="G20" i="62"/>
  <c r="F20" i="62"/>
  <c r="O19" i="62"/>
  <c r="N19" i="62"/>
  <c r="M19" i="62"/>
  <c r="Q19" i="62" s="1"/>
  <c r="L19" i="62"/>
  <c r="K19" i="62"/>
  <c r="G19" i="62"/>
  <c r="F19" i="62"/>
  <c r="O18" i="62"/>
  <c r="N18" i="62"/>
  <c r="M18" i="62"/>
  <c r="Q18" i="62" s="1"/>
  <c r="L18" i="62"/>
  <c r="K18" i="62"/>
  <c r="G18" i="62"/>
  <c r="F18" i="62"/>
  <c r="J14" i="62"/>
  <c r="I14" i="62"/>
  <c r="N14" i="62" s="1"/>
  <c r="H14" i="62"/>
  <c r="K14" i="62" s="1"/>
  <c r="E14" i="62"/>
  <c r="D14" i="62"/>
  <c r="C14" i="62"/>
  <c r="M14" i="62" s="1"/>
  <c r="O13" i="62"/>
  <c r="P13" i="62" s="1"/>
  <c r="N13" i="62"/>
  <c r="M13" i="62"/>
  <c r="Q13" i="62" s="1"/>
  <c r="L13" i="62"/>
  <c r="K13" i="62"/>
  <c r="G13" i="62"/>
  <c r="F13" i="62"/>
  <c r="O12" i="62"/>
  <c r="P12" i="62" s="1"/>
  <c r="N12" i="62"/>
  <c r="Q12" i="62" s="1"/>
  <c r="M12" i="62"/>
  <c r="L12" i="62"/>
  <c r="K12" i="62"/>
  <c r="G12" i="62"/>
  <c r="F12" i="62"/>
  <c r="O11" i="62"/>
  <c r="N11" i="62"/>
  <c r="Q11" i="62" s="1"/>
  <c r="M11" i="62"/>
  <c r="L11" i="62"/>
  <c r="K11" i="62"/>
  <c r="G11" i="62"/>
  <c r="F11" i="62"/>
  <c r="O10" i="62"/>
  <c r="N10" i="62"/>
  <c r="M10" i="62"/>
  <c r="P10" i="62" s="1"/>
  <c r="L10" i="62"/>
  <c r="K10" i="62"/>
  <c r="G10" i="62"/>
  <c r="F10" i="62"/>
  <c r="O9" i="62"/>
  <c r="N9" i="62"/>
  <c r="M9" i="62"/>
  <c r="Q9" i="62" s="1"/>
  <c r="L9" i="62"/>
  <c r="K9" i="62"/>
  <c r="G9" i="62"/>
  <c r="F9" i="62"/>
  <c r="O8" i="62"/>
  <c r="P8" i="62" s="1"/>
  <c r="N8" i="62"/>
  <c r="M8" i="62"/>
  <c r="L8" i="62"/>
  <c r="K8" i="62"/>
  <c r="G8" i="62"/>
  <c r="F8" i="62"/>
  <c r="Q7" i="62"/>
  <c r="O7" i="62"/>
  <c r="N7" i="62"/>
  <c r="M7" i="62"/>
  <c r="L7" i="62"/>
  <c r="K7" i="62"/>
  <c r="G7" i="62"/>
  <c r="F7" i="62"/>
  <c r="J99" i="61"/>
  <c r="O98" i="61"/>
  <c r="N98" i="61"/>
  <c r="M98" i="61"/>
  <c r="P98" i="61" s="1"/>
  <c r="L98" i="61"/>
  <c r="K98" i="61"/>
  <c r="G98" i="61"/>
  <c r="F98" i="61"/>
  <c r="J97" i="61"/>
  <c r="I97" i="61"/>
  <c r="I99" i="61" s="1"/>
  <c r="H97" i="61"/>
  <c r="H99" i="61" s="1"/>
  <c r="E97" i="61"/>
  <c r="D97" i="61"/>
  <c r="D99" i="61" s="1"/>
  <c r="C97" i="61"/>
  <c r="C99" i="61" s="1"/>
  <c r="M99" i="61" s="1"/>
  <c r="O96" i="61"/>
  <c r="N96" i="61"/>
  <c r="M96" i="61"/>
  <c r="P96" i="61" s="1"/>
  <c r="L96" i="61"/>
  <c r="K96" i="61"/>
  <c r="G96" i="61"/>
  <c r="F96" i="61"/>
  <c r="O95" i="61"/>
  <c r="N95" i="61"/>
  <c r="M95" i="61"/>
  <c r="L95" i="61"/>
  <c r="K95" i="61"/>
  <c r="G95" i="61"/>
  <c r="F95" i="61"/>
  <c r="O94" i="61"/>
  <c r="N94" i="61"/>
  <c r="M94" i="61"/>
  <c r="L94" i="61"/>
  <c r="K94" i="61"/>
  <c r="G94" i="61"/>
  <c r="F94" i="61"/>
  <c r="O93" i="61"/>
  <c r="N93" i="61"/>
  <c r="Q93" i="61" s="1"/>
  <c r="M93" i="61"/>
  <c r="L93" i="61"/>
  <c r="K93" i="61"/>
  <c r="G93" i="61"/>
  <c r="F93" i="61"/>
  <c r="O92" i="61"/>
  <c r="N92" i="61"/>
  <c r="M92" i="61"/>
  <c r="L92" i="61"/>
  <c r="K92" i="61"/>
  <c r="G92" i="61"/>
  <c r="F92" i="61"/>
  <c r="O91" i="61"/>
  <c r="N91" i="61"/>
  <c r="M91" i="61"/>
  <c r="L91" i="61"/>
  <c r="K91" i="61"/>
  <c r="G91" i="61"/>
  <c r="F91" i="61"/>
  <c r="J82" i="61"/>
  <c r="D79" i="61"/>
  <c r="J72" i="61"/>
  <c r="J86" i="61" s="1"/>
  <c r="I72" i="61"/>
  <c r="I86" i="61" s="1"/>
  <c r="H72" i="61"/>
  <c r="H86" i="61" s="1"/>
  <c r="E72" i="61"/>
  <c r="E86" i="61" s="1"/>
  <c r="D72" i="61"/>
  <c r="C72" i="61"/>
  <c r="M70" i="61"/>
  <c r="J70" i="61"/>
  <c r="I70" i="61"/>
  <c r="H70" i="61"/>
  <c r="E70" i="61"/>
  <c r="F70" i="61" s="1"/>
  <c r="D70" i="61"/>
  <c r="N70" i="61" s="1"/>
  <c r="Q70" i="61" s="1"/>
  <c r="C70" i="61"/>
  <c r="N69" i="61"/>
  <c r="J69" i="61"/>
  <c r="I69" i="61"/>
  <c r="H69" i="61"/>
  <c r="K69" i="61" s="1"/>
  <c r="E69" i="61"/>
  <c r="O69" i="61" s="1"/>
  <c r="D69" i="61"/>
  <c r="C69" i="61"/>
  <c r="J68" i="61"/>
  <c r="J81" i="61" s="1"/>
  <c r="I68" i="61"/>
  <c r="H68" i="61"/>
  <c r="E68" i="61"/>
  <c r="O68" i="61" s="1"/>
  <c r="D68" i="61"/>
  <c r="C68" i="61"/>
  <c r="J67" i="61"/>
  <c r="I67" i="61"/>
  <c r="H67" i="61"/>
  <c r="E67" i="61"/>
  <c r="D67" i="61"/>
  <c r="C67" i="61"/>
  <c r="J66" i="61"/>
  <c r="I66" i="61"/>
  <c r="H66" i="61"/>
  <c r="M66" i="61" s="1"/>
  <c r="E66" i="61"/>
  <c r="D66" i="61"/>
  <c r="C66" i="61"/>
  <c r="N65" i="61"/>
  <c r="J65" i="61"/>
  <c r="I65" i="61"/>
  <c r="H65" i="61"/>
  <c r="F65" i="61"/>
  <c r="E65" i="61"/>
  <c r="D65" i="61"/>
  <c r="C65" i="61"/>
  <c r="C61" i="61"/>
  <c r="AB60" i="61"/>
  <c r="W60" i="61"/>
  <c r="O60" i="61"/>
  <c r="P60" i="61" s="1"/>
  <c r="N60" i="61"/>
  <c r="M60" i="61"/>
  <c r="Q60" i="61" s="1"/>
  <c r="L60" i="61"/>
  <c r="K60" i="61"/>
  <c r="G60" i="61"/>
  <c r="F60" i="61"/>
  <c r="K59" i="61"/>
  <c r="J59" i="61"/>
  <c r="J61" i="61" s="1"/>
  <c r="I59" i="61"/>
  <c r="I61" i="61" s="1"/>
  <c r="H59" i="61"/>
  <c r="L59" i="61" s="1"/>
  <c r="E59" i="61"/>
  <c r="E61" i="61" s="1"/>
  <c r="D59" i="61"/>
  <c r="C59" i="61"/>
  <c r="O58" i="61"/>
  <c r="P58" i="61" s="1"/>
  <c r="N58" i="61"/>
  <c r="M58" i="61"/>
  <c r="Q58" i="61" s="1"/>
  <c r="L58" i="61"/>
  <c r="K58" i="61"/>
  <c r="G58" i="61"/>
  <c r="F58" i="61"/>
  <c r="O57" i="61"/>
  <c r="P57" i="61" s="1"/>
  <c r="N57" i="61"/>
  <c r="M57" i="61"/>
  <c r="L57" i="61"/>
  <c r="K57" i="61"/>
  <c r="G57" i="61"/>
  <c r="F57" i="61"/>
  <c r="O56" i="61"/>
  <c r="N56" i="61"/>
  <c r="Q56" i="61" s="1"/>
  <c r="M56" i="61"/>
  <c r="L56" i="61"/>
  <c r="K56" i="61"/>
  <c r="G56" i="61"/>
  <c r="F56" i="61"/>
  <c r="O55" i="61"/>
  <c r="N55" i="61"/>
  <c r="M55" i="61"/>
  <c r="P55" i="61" s="1"/>
  <c r="L55" i="61"/>
  <c r="K55" i="61"/>
  <c r="G55" i="61"/>
  <c r="F55" i="61"/>
  <c r="O54" i="61"/>
  <c r="N54" i="61"/>
  <c r="M54" i="61"/>
  <c r="Q54" i="61" s="1"/>
  <c r="L54" i="61"/>
  <c r="K54" i="61"/>
  <c r="G54" i="61"/>
  <c r="F54" i="61"/>
  <c r="O53" i="61"/>
  <c r="N53" i="61"/>
  <c r="M53" i="61"/>
  <c r="P53" i="61" s="1"/>
  <c r="L53" i="61"/>
  <c r="K53" i="61"/>
  <c r="G53" i="61"/>
  <c r="F53" i="61"/>
  <c r="C49" i="61"/>
  <c r="M49" i="61" s="1"/>
  <c r="O48" i="61"/>
  <c r="P48" i="61" s="1"/>
  <c r="N48" i="61"/>
  <c r="M48" i="61"/>
  <c r="L48" i="61"/>
  <c r="K48" i="61"/>
  <c r="G48" i="61"/>
  <c r="F48" i="61"/>
  <c r="N47" i="61"/>
  <c r="J47" i="61"/>
  <c r="I47" i="61"/>
  <c r="I49" i="61" s="1"/>
  <c r="H47" i="61"/>
  <c r="H49" i="61" s="1"/>
  <c r="E47" i="61"/>
  <c r="E49" i="61" s="1"/>
  <c r="D47" i="61"/>
  <c r="D49" i="61" s="1"/>
  <c r="N49" i="61" s="1"/>
  <c r="Q49" i="61" s="1"/>
  <c r="C47" i="61"/>
  <c r="M47" i="61" s="1"/>
  <c r="O46" i="61"/>
  <c r="P46" i="61" s="1"/>
  <c r="N46" i="61"/>
  <c r="M46" i="61"/>
  <c r="L46" i="61"/>
  <c r="K46" i="61"/>
  <c r="G46" i="61"/>
  <c r="F46" i="61"/>
  <c r="O45" i="61"/>
  <c r="N45" i="61"/>
  <c r="Q45" i="61" s="1"/>
  <c r="M45" i="61"/>
  <c r="L45" i="61"/>
  <c r="K45" i="61"/>
  <c r="G45" i="61"/>
  <c r="F45" i="61"/>
  <c r="O44" i="61"/>
  <c r="N44" i="61"/>
  <c r="M44" i="61"/>
  <c r="P44" i="61" s="1"/>
  <c r="L44" i="61"/>
  <c r="K44" i="61"/>
  <c r="G44" i="61"/>
  <c r="F44" i="61"/>
  <c r="O43" i="61"/>
  <c r="N43" i="61"/>
  <c r="M43" i="61"/>
  <c r="Q43" i="61" s="1"/>
  <c r="L43" i="61"/>
  <c r="K43" i="61"/>
  <c r="G43" i="61"/>
  <c r="F43" i="61"/>
  <c r="O42" i="61"/>
  <c r="N42" i="61"/>
  <c r="M42" i="61"/>
  <c r="P42" i="61" s="1"/>
  <c r="L42" i="61"/>
  <c r="K42" i="61"/>
  <c r="G42" i="61"/>
  <c r="F42" i="61"/>
  <c r="O41" i="61"/>
  <c r="N41" i="61"/>
  <c r="M41" i="61"/>
  <c r="P41" i="61" s="1"/>
  <c r="L41" i="61"/>
  <c r="K41" i="61"/>
  <c r="G41" i="61"/>
  <c r="F41" i="61"/>
  <c r="O35" i="61"/>
  <c r="J35" i="61"/>
  <c r="I35" i="61"/>
  <c r="I84" i="61" s="1"/>
  <c r="H35" i="61"/>
  <c r="H84" i="61" s="1"/>
  <c r="E35" i="61"/>
  <c r="D35" i="61"/>
  <c r="N35" i="61" s="1"/>
  <c r="Q35" i="61" s="1"/>
  <c r="C35" i="61"/>
  <c r="M35" i="61" s="1"/>
  <c r="J34" i="61"/>
  <c r="J83" i="61" s="1"/>
  <c r="I34" i="61"/>
  <c r="I83" i="61" s="1"/>
  <c r="H34" i="61"/>
  <c r="E34" i="61"/>
  <c r="O34" i="61" s="1"/>
  <c r="D34" i="61"/>
  <c r="C34" i="61"/>
  <c r="J33" i="61"/>
  <c r="I33" i="61"/>
  <c r="H33" i="61"/>
  <c r="E33" i="61"/>
  <c r="O33" i="61" s="1"/>
  <c r="D33" i="61"/>
  <c r="C33" i="61"/>
  <c r="C82" i="61" s="1"/>
  <c r="N32" i="61"/>
  <c r="M32" i="61"/>
  <c r="J32" i="61"/>
  <c r="I32" i="61"/>
  <c r="H32" i="61"/>
  <c r="F32" i="61"/>
  <c r="E32" i="61"/>
  <c r="D32" i="61"/>
  <c r="C32" i="61"/>
  <c r="N31" i="61"/>
  <c r="J31" i="61"/>
  <c r="I31" i="61"/>
  <c r="I80" i="61" s="1"/>
  <c r="H31" i="61"/>
  <c r="K31" i="61" s="1"/>
  <c r="E31" i="61"/>
  <c r="D31" i="61"/>
  <c r="D80" i="61" s="1"/>
  <c r="C31" i="61"/>
  <c r="C80" i="61" s="1"/>
  <c r="J30" i="61"/>
  <c r="I30" i="61"/>
  <c r="H30" i="61"/>
  <c r="L30" i="61" s="1"/>
  <c r="E30" i="61"/>
  <c r="O30" i="61" s="1"/>
  <c r="D30" i="61"/>
  <c r="C30" i="61"/>
  <c r="L29" i="61"/>
  <c r="J29" i="61"/>
  <c r="I29" i="61"/>
  <c r="I78" i="61" s="1"/>
  <c r="H29" i="61"/>
  <c r="E29" i="61"/>
  <c r="E78" i="61" s="1"/>
  <c r="D29" i="61"/>
  <c r="C29" i="61"/>
  <c r="C78" i="61" s="1"/>
  <c r="M25" i="61"/>
  <c r="J25" i="61"/>
  <c r="I25" i="61"/>
  <c r="H25" i="61"/>
  <c r="E25" i="61"/>
  <c r="F25" i="61" s="1"/>
  <c r="D25" i="61"/>
  <c r="C25" i="61"/>
  <c r="O24" i="61"/>
  <c r="N24" i="61"/>
  <c r="M24" i="61"/>
  <c r="L24" i="61"/>
  <c r="K24" i="61"/>
  <c r="G24" i="61"/>
  <c r="F24" i="61"/>
  <c r="O23" i="61"/>
  <c r="N23" i="61"/>
  <c r="Q23" i="61" s="1"/>
  <c r="M23" i="61"/>
  <c r="P23" i="61" s="1"/>
  <c r="L23" i="61"/>
  <c r="K23" i="61"/>
  <c r="G23" i="61"/>
  <c r="F23" i="61"/>
  <c r="O22" i="61"/>
  <c r="N22" i="61"/>
  <c r="Q22" i="61" s="1"/>
  <c r="M22" i="61"/>
  <c r="P22" i="61" s="1"/>
  <c r="L22" i="61"/>
  <c r="K22" i="61"/>
  <c r="G22" i="61"/>
  <c r="F22" i="61"/>
  <c r="O21" i="61"/>
  <c r="N21" i="61"/>
  <c r="M21" i="61"/>
  <c r="L21" i="61"/>
  <c r="K21" i="61"/>
  <c r="G21" i="61"/>
  <c r="F21" i="61"/>
  <c r="O20" i="61"/>
  <c r="N20" i="61"/>
  <c r="M20" i="61"/>
  <c r="L20" i="61"/>
  <c r="K20" i="61"/>
  <c r="G20" i="61"/>
  <c r="F20" i="61"/>
  <c r="Q19" i="61"/>
  <c r="O19" i="61"/>
  <c r="N19" i="61"/>
  <c r="M19" i="61"/>
  <c r="L19" i="61"/>
  <c r="K19" i="61"/>
  <c r="G19" i="61"/>
  <c r="F19" i="61"/>
  <c r="O18" i="61"/>
  <c r="P18" i="61" s="1"/>
  <c r="N18" i="61"/>
  <c r="M18" i="61"/>
  <c r="Q18" i="61" s="1"/>
  <c r="L18" i="61"/>
  <c r="K18" i="61"/>
  <c r="G18" i="61"/>
  <c r="F18" i="61"/>
  <c r="O14" i="61"/>
  <c r="N14" i="61"/>
  <c r="J14" i="61"/>
  <c r="I14" i="61"/>
  <c r="H14" i="61"/>
  <c r="L14" i="61" s="1"/>
  <c r="E14" i="61"/>
  <c r="D14" i="61"/>
  <c r="C14" i="61"/>
  <c r="G14" i="61" s="1"/>
  <c r="P13" i="61"/>
  <c r="O13" i="61"/>
  <c r="N13" i="61"/>
  <c r="M13" i="61"/>
  <c r="Q13" i="61" s="1"/>
  <c r="L13" i="61"/>
  <c r="K13" i="61"/>
  <c r="G13" i="61"/>
  <c r="F13" i="61"/>
  <c r="O12" i="61"/>
  <c r="P12" i="61" s="1"/>
  <c r="N12" i="61"/>
  <c r="M12" i="61"/>
  <c r="L12" i="61"/>
  <c r="K12" i="61"/>
  <c r="G12" i="61"/>
  <c r="F12" i="61"/>
  <c r="O11" i="61"/>
  <c r="N11" i="61"/>
  <c r="Q11" i="61" s="1"/>
  <c r="M11" i="61"/>
  <c r="L11" i="61"/>
  <c r="K11" i="61"/>
  <c r="G11" i="61"/>
  <c r="F11" i="61"/>
  <c r="O10" i="61"/>
  <c r="N10" i="61"/>
  <c r="M10" i="61"/>
  <c r="P10" i="61" s="1"/>
  <c r="L10" i="61"/>
  <c r="K10" i="61"/>
  <c r="G10" i="61"/>
  <c r="F10" i="61"/>
  <c r="O9" i="61"/>
  <c r="N9" i="61"/>
  <c r="M9" i="61"/>
  <c r="Q9" i="61" s="1"/>
  <c r="L9" i="61"/>
  <c r="K9" i="61"/>
  <c r="G9" i="61"/>
  <c r="F9" i="61"/>
  <c r="O8" i="61"/>
  <c r="N8" i="61"/>
  <c r="M8" i="61"/>
  <c r="L8" i="61"/>
  <c r="K8" i="61"/>
  <c r="G8" i="61"/>
  <c r="F8" i="61"/>
  <c r="O7" i="61"/>
  <c r="N7" i="61"/>
  <c r="M7" i="61"/>
  <c r="L7" i="61"/>
  <c r="K7" i="61"/>
  <c r="G7" i="61"/>
  <c r="F7" i="61"/>
  <c r="P24" i="65" l="1"/>
  <c r="Q24" i="65"/>
  <c r="K23" i="65"/>
  <c r="N7" i="65"/>
  <c r="M21" i="65"/>
  <c r="O19" i="65"/>
  <c r="I33" i="65"/>
  <c r="G43" i="65"/>
  <c r="N22" i="65"/>
  <c r="I69" i="65"/>
  <c r="L69" i="65" s="1"/>
  <c r="G98" i="65"/>
  <c r="F42" i="65"/>
  <c r="M44" i="65"/>
  <c r="N45" i="65"/>
  <c r="F46" i="65"/>
  <c r="K44" i="65"/>
  <c r="C66" i="65"/>
  <c r="S66" i="65" s="1"/>
  <c r="D67" i="65"/>
  <c r="E68" i="65"/>
  <c r="C70" i="65"/>
  <c r="S70" i="65" s="1"/>
  <c r="I65" i="65"/>
  <c r="Y65" i="65" s="1"/>
  <c r="H68" i="65"/>
  <c r="F92" i="65"/>
  <c r="K95" i="65"/>
  <c r="K98" i="65"/>
  <c r="O9" i="65"/>
  <c r="M11" i="65"/>
  <c r="P11" i="65" s="1"/>
  <c r="N12" i="65"/>
  <c r="O91" i="65"/>
  <c r="M93" i="65"/>
  <c r="N94" i="65"/>
  <c r="M98" i="65"/>
  <c r="P98" i="65" s="1"/>
  <c r="L46" i="65"/>
  <c r="G94" i="65"/>
  <c r="L42" i="65"/>
  <c r="O29" i="65"/>
  <c r="O18" i="65"/>
  <c r="P18" i="65" s="1"/>
  <c r="H72" i="65"/>
  <c r="H86" i="65" s="1"/>
  <c r="E41" i="64"/>
  <c r="H43" i="64"/>
  <c r="J18" i="64"/>
  <c r="G31" i="64"/>
  <c r="G67" i="64"/>
  <c r="E13" i="64"/>
  <c r="H54" i="64"/>
  <c r="E94" i="64"/>
  <c r="H96" i="64"/>
  <c r="H11" i="64"/>
  <c r="I60" i="64"/>
  <c r="E91" i="64"/>
  <c r="J91" i="64"/>
  <c r="J95" i="64"/>
  <c r="E44" i="64"/>
  <c r="K94" i="63"/>
  <c r="E7" i="64"/>
  <c r="F14" i="64"/>
  <c r="P14" i="64" s="1"/>
  <c r="E20" i="64"/>
  <c r="H18" i="64"/>
  <c r="H22" i="64"/>
  <c r="E53" i="64"/>
  <c r="G59" i="64"/>
  <c r="G61" i="64" s="1"/>
  <c r="Q61" i="64" s="1"/>
  <c r="K24" i="64"/>
  <c r="J41" i="64"/>
  <c r="F66" i="64"/>
  <c r="P66" i="64" s="1"/>
  <c r="F70" i="64"/>
  <c r="P70" i="64" s="1"/>
  <c r="I94" i="64"/>
  <c r="I25" i="63"/>
  <c r="I58" i="64"/>
  <c r="J69" i="63"/>
  <c r="I46" i="64"/>
  <c r="K42" i="63"/>
  <c r="K8" i="63"/>
  <c r="K12" i="63"/>
  <c r="J14" i="63"/>
  <c r="G29" i="64"/>
  <c r="Q29" i="64" s="1"/>
  <c r="K93" i="63"/>
  <c r="I14" i="63"/>
  <c r="K19" i="63"/>
  <c r="G80" i="61"/>
  <c r="Q32" i="62"/>
  <c r="Q24" i="61"/>
  <c r="Q32" i="61"/>
  <c r="Q42" i="61"/>
  <c r="F47" i="61"/>
  <c r="Q53" i="61"/>
  <c r="O59" i="61"/>
  <c r="H61" i="61"/>
  <c r="M31" i="62"/>
  <c r="Q31" i="62" s="1"/>
  <c r="C80" i="62"/>
  <c r="P7" i="61"/>
  <c r="Q8" i="61"/>
  <c r="P19" i="61"/>
  <c r="K34" i="61"/>
  <c r="K35" i="61"/>
  <c r="Q41" i="61"/>
  <c r="F49" i="61"/>
  <c r="M69" i="61"/>
  <c r="P69" i="61" s="1"/>
  <c r="Q92" i="61"/>
  <c r="P7" i="62"/>
  <c r="P21" i="62"/>
  <c r="F35" i="62"/>
  <c r="N59" i="62"/>
  <c r="E71" i="62"/>
  <c r="P94" i="62"/>
  <c r="Q95" i="62"/>
  <c r="K24" i="63"/>
  <c r="J30" i="63"/>
  <c r="K41" i="63"/>
  <c r="K48" i="63"/>
  <c r="F84" i="63"/>
  <c r="H9" i="64"/>
  <c r="H13" i="64"/>
  <c r="H69" i="65"/>
  <c r="N34" i="61"/>
  <c r="Q44" i="61"/>
  <c r="Q55" i="61"/>
  <c r="D84" i="61"/>
  <c r="P20" i="61"/>
  <c r="Q21" i="61"/>
  <c r="F78" i="61"/>
  <c r="N30" i="61"/>
  <c r="J36" i="61"/>
  <c r="E84" i="61"/>
  <c r="L61" i="61"/>
  <c r="I71" i="61"/>
  <c r="K68" i="61"/>
  <c r="L72" i="61"/>
  <c r="E83" i="61"/>
  <c r="P93" i="61"/>
  <c r="P95" i="61"/>
  <c r="Q96" i="61"/>
  <c r="Q98" i="61"/>
  <c r="Q20" i="62"/>
  <c r="O34" i="62"/>
  <c r="P45" i="62"/>
  <c r="Q46" i="62"/>
  <c r="Q48" i="62"/>
  <c r="P56" i="62"/>
  <c r="Q57" i="62"/>
  <c r="Q7" i="61"/>
  <c r="P8" i="61"/>
  <c r="P9" i="61"/>
  <c r="P11" i="61"/>
  <c r="Q12" i="61"/>
  <c r="K14" i="61"/>
  <c r="Q20" i="61"/>
  <c r="P21" i="61"/>
  <c r="G31" i="61"/>
  <c r="L34" i="61"/>
  <c r="F35" i="61"/>
  <c r="P43" i="61"/>
  <c r="P45" i="61"/>
  <c r="Q46" i="61"/>
  <c r="Q48" i="61"/>
  <c r="P54" i="61"/>
  <c r="P56" i="61"/>
  <c r="Q57" i="61"/>
  <c r="N59" i="61"/>
  <c r="O67" i="61"/>
  <c r="O72" i="61"/>
  <c r="H83" i="61"/>
  <c r="L83" i="61" s="1"/>
  <c r="P94" i="61"/>
  <c r="Q95" i="61"/>
  <c r="F97" i="61"/>
  <c r="M97" i="61"/>
  <c r="Q8" i="62"/>
  <c r="P9" i="62"/>
  <c r="P11" i="62"/>
  <c r="Q22" i="62"/>
  <c r="P23" i="62"/>
  <c r="L29" i="62"/>
  <c r="G30" i="62"/>
  <c r="K31" i="62"/>
  <c r="F32" i="62"/>
  <c r="O33" i="62"/>
  <c r="O35" i="62"/>
  <c r="Q43" i="62"/>
  <c r="P44" i="62"/>
  <c r="Q45" i="62"/>
  <c r="P48" i="62"/>
  <c r="Q54" i="62"/>
  <c r="P55" i="62"/>
  <c r="Q56" i="62"/>
  <c r="Q70" i="62"/>
  <c r="D79" i="62"/>
  <c r="H83" i="62"/>
  <c r="L83" i="62" s="1"/>
  <c r="I86" i="62"/>
  <c r="Q94" i="62"/>
  <c r="H56" i="64"/>
  <c r="H30" i="65"/>
  <c r="X30" i="65" s="1"/>
  <c r="K53" i="65"/>
  <c r="K20" i="66"/>
  <c r="O41" i="66"/>
  <c r="G54" i="66"/>
  <c r="D66" i="66"/>
  <c r="E71" i="61"/>
  <c r="N97" i="61"/>
  <c r="Q97" i="61" s="1"/>
  <c r="L14" i="62"/>
  <c r="P18" i="62"/>
  <c r="P19" i="62"/>
  <c r="Q21" i="62"/>
  <c r="F31" i="62"/>
  <c r="F47" i="62"/>
  <c r="C49" i="62"/>
  <c r="P58" i="62"/>
  <c r="L59" i="62"/>
  <c r="P60" i="62"/>
  <c r="H61" i="62"/>
  <c r="L61" i="62" s="1"/>
  <c r="B36" i="4"/>
  <c r="B37" i="4"/>
  <c r="B38" i="4"/>
  <c r="H42" i="64"/>
  <c r="G66" i="64"/>
  <c r="J46" i="64"/>
  <c r="H46" i="64"/>
  <c r="F7" i="65"/>
  <c r="C29" i="65"/>
  <c r="F29" i="65" s="1"/>
  <c r="D30" i="65"/>
  <c r="N8" i="65"/>
  <c r="I31" i="65"/>
  <c r="Y31" i="65" s="1"/>
  <c r="N9" i="65"/>
  <c r="Q9" i="65" s="1"/>
  <c r="M12" i="65"/>
  <c r="K12" i="65"/>
  <c r="E65" i="65"/>
  <c r="E78" i="65" s="1"/>
  <c r="U78" i="65" s="1"/>
  <c r="F41" i="65"/>
  <c r="C67" i="65"/>
  <c r="F43" i="65"/>
  <c r="N44" i="65"/>
  <c r="G44" i="65"/>
  <c r="D68" i="65"/>
  <c r="E69" i="65"/>
  <c r="O45" i="65"/>
  <c r="H65" i="65"/>
  <c r="X65" i="65" s="1"/>
  <c r="M41" i="65"/>
  <c r="E72" i="65"/>
  <c r="F48" i="65"/>
  <c r="F55" i="65"/>
  <c r="O55" i="65"/>
  <c r="M57" i="65"/>
  <c r="C69" i="65"/>
  <c r="F69" i="65" s="1"/>
  <c r="M55" i="65"/>
  <c r="P55" i="65" s="1"/>
  <c r="H67" i="65"/>
  <c r="K55" i="65"/>
  <c r="I68" i="65"/>
  <c r="L68" i="65" s="1"/>
  <c r="L56" i="65"/>
  <c r="J69" i="65"/>
  <c r="O57" i="65"/>
  <c r="O95" i="65"/>
  <c r="F95" i="65"/>
  <c r="G7" i="66"/>
  <c r="C29" i="66"/>
  <c r="F7" i="66"/>
  <c r="L13" i="66"/>
  <c r="I35" i="66"/>
  <c r="F22" i="66"/>
  <c r="E33" i="66"/>
  <c r="E82" i="66" s="1"/>
  <c r="U82" i="66" s="1"/>
  <c r="N44" i="66"/>
  <c r="D68" i="66"/>
  <c r="G68" i="66" s="1"/>
  <c r="E69" i="66"/>
  <c r="O45" i="66"/>
  <c r="K41" i="66"/>
  <c r="H65" i="66"/>
  <c r="I47" i="66"/>
  <c r="I49" i="66" s="1"/>
  <c r="L42" i="66"/>
  <c r="I66" i="66"/>
  <c r="O43" i="66"/>
  <c r="K43" i="66"/>
  <c r="H69" i="66"/>
  <c r="K69" i="66" s="1"/>
  <c r="K45" i="66"/>
  <c r="I70" i="66"/>
  <c r="L46" i="66"/>
  <c r="N94" i="66"/>
  <c r="Q94" i="66" s="1"/>
  <c r="G94" i="66"/>
  <c r="N92" i="66"/>
  <c r="L92" i="66"/>
  <c r="O67" i="62"/>
  <c r="Q92" i="62"/>
  <c r="P93" i="62"/>
  <c r="P96" i="62"/>
  <c r="P98" i="62"/>
  <c r="G78" i="63"/>
  <c r="J31" i="63"/>
  <c r="I35" i="63"/>
  <c r="K44" i="63"/>
  <c r="I47" i="63"/>
  <c r="I66" i="63"/>
  <c r="P24" i="66"/>
  <c r="Z96" i="65"/>
  <c r="I19" i="64"/>
  <c r="J20" i="64"/>
  <c r="I42" i="64"/>
  <c r="J43" i="64"/>
  <c r="I44" i="64"/>
  <c r="J45" i="64"/>
  <c r="D65" i="64"/>
  <c r="N65" i="64" s="1"/>
  <c r="C68" i="64"/>
  <c r="M68" i="64" s="1"/>
  <c r="D69" i="64"/>
  <c r="N69" i="64" s="1"/>
  <c r="J55" i="64"/>
  <c r="D72" i="64"/>
  <c r="D86" i="64" s="1"/>
  <c r="N86" i="64" s="1"/>
  <c r="D29" i="65"/>
  <c r="T29" i="65" s="1"/>
  <c r="O8" i="65"/>
  <c r="M10" i="65"/>
  <c r="N11" i="65"/>
  <c r="E34" i="65"/>
  <c r="E83" i="65" s="1"/>
  <c r="U83" i="65" s="1"/>
  <c r="K7" i="65"/>
  <c r="D31" i="65"/>
  <c r="E32" i="65"/>
  <c r="O32" i="65" s="1"/>
  <c r="C34" i="65"/>
  <c r="S34" i="65" s="1"/>
  <c r="I29" i="65"/>
  <c r="Y29" i="65" s="1"/>
  <c r="J30" i="65"/>
  <c r="K21" i="65"/>
  <c r="J34" i="65"/>
  <c r="J83" i="65" s="1"/>
  <c r="K83" i="65" s="1"/>
  <c r="Y96" i="66"/>
  <c r="H10" i="64"/>
  <c r="F31" i="64"/>
  <c r="P31" i="64" s="1"/>
  <c r="J98" i="64"/>
  <c r="M41" i="66"/>
  <c r="M95" i="66"/>
  <c r="N96" i="66"/>
  <c r="O91" i="66"/>
  <c r="D47" i="65"/>
  <c r="G47" i="65" s="1"/>
  <c r="H47" i="65"/>
  <c r="I47" i="65"/>
  <c r="I49" i="65" s="1"/>
  <c r="L49" i="65" s="1"/>
  <c r="D97" i="65"/>
  <c r="D99" i="65" s="1"/>
  <c r="T99" i="65" s="1"/>
  <c r="M94" i="65"/>
  <c r="P94" i="65" s="1"/>
  <c r="N95" i="65"/>
  <c r="O96" i="65"/>
  <c r="P96" i="65" s="1"/>
  <c r="H97" i="65"/>
  <c r="H99" i="65" s="1"/>
  <c r="X99" i="65" s="1"/>
  <c r="I97" i="65"/>
  <c r="Y97" i="65" s="1"/>
  <c r="J97" i="65"/>
  <c r="M8" i="66"/>
  <c r="P8" i="66" s="1"/>
  <c r="N13" i="66"/>
  <c r="Q13" i="66" s="1"/>
  <c r="J14" i="66"/>
  <c r="J32" i="66"/>
  <c r="E47" i="66"/>
  <c r="E49" i="66" s="1"/>
  <c r="O48" i="66"/>
  <c r="P48" i="66" s="1"/>
  <c r="O98" i="66"/>
  <c r="I8" i="64"/>
  <c r="M8" i="65"/>
  <c r="L13" i="65"/>
  <c r="K18" i="65"/>
  <c r="N19" i="65"/>
  <c r="O20" i="65"/>
  <c r="F22" i="65"/>
  <c r="H25" i="65"/>
  <c r="X25" i="65" s="1"/>
  <c r="C33" i="65"/>
  <c r="D34" i="65"/>
  <c r="D83" i="65" s="1"/>
  <c r="T83" i="65" s="1"/>
  <c r="L53" i="65"/>
  <c r="K91" i="65"/>
  <c r="L92" i="65"/>
  <c r="E97" i="65"/>
  <c r="U97" i="65" s="1"/>
  <c r="Q98" i="65"/>
  <c r="F8" i="66"/>
  <c r="G9" i="66"/>
  <c r="O11" i="66"/>
  <c r="K13" i="66"/>
  <c r="O19" i="66"/>
  <c r="P19" i="66" s="1"/>
  <c r="J29" i="66"/>
  <c r="D33" i="66"/>
  <c r="T33" i="66" s="1"/>
  <c r="E34" i="66"/>
  <c r="E83" i="66" s="1"/>
  <c r="O42" i="66"/>
  <c r="C47" i="66"/>
  <c r="C49" i="66" s="1"/>
  <c r="F54" i="66"/>
  <c r="N55" i="66"/>
  <c r="F58" i="66"/>
  <c r="J59" i="66"/>
  <c r="J61" i="66" s="1"/>
  <c r="C68" i="66"/>
  <c r="S68" i="66" s="1"/>
  <c r="Q92" i="66"/>
  <c r="F94" i="66"/>
  <c r="G95" i="66"/>
  <c r="I97" i="66"/>
  <c r="I99" i="66" s="1"/>
  <c r="J13" i="64"/>
  <c r="I21" i="64"/>
  <c r="K21" i="64" s="1"/>
  <c r="J22" i="64"/>
  <c r="I54" i="64"/>
  <c r="H53" i="64"/>
  <c r="H92" i="64"/>
  <c r="H93" i="64"/>
  <c r="O43" i="65"/>
  <c r="M45" i="65"/>
  <c r="Q45" i="65" s="1"/>
  <c r="N46" i="65"/>
  <c r="K43" i="65"/>
  <c r="C97" i="65"/>
  <c r="N92" i="65"/>
  <c r="F93" i="65"/>
  <c r="F98" i="65"/>
  <c r="M92" i="65"/>
  <c r="N93" i="65"/>
  <c r="Q93" i="65" s="1"/>
  <c r="K96" i="65"/>
  <c r="P41" i="66"/>
  <c r="F43" i="66"/>
  <c r="J47" i="66"/>
  <c r="J49" i="66" s="1"/>
  <c r="D97" i="66"/>
  <c r="E97" i="66"/>
  <c r="H97" i="66"/>
  <c r="X97" i="66" s="1"/>
  <c r="N98" i="66"/>
  <c r="Q98" i="66" s="1"/>
  <c r="P44" i="65"/>
  <c r="C31" i="64"/>
  <c r="M31" i="64" s="1"/>
  <c r="G8" i="65"/>
  <c r="K10" i="65"/>
  <c r="E31" i="65"/>
  <c r="U31" i="65" s="1"/>
  <c r="K35" i="65"/>
  <c r="G55" i="65"/>
  <c r="M95" i="65"/>
  <c r="Q95" i="65" s="1"/>
  <c r="N96" i="65"/>
  <c r="Q96" i="65" s="1"/>
  <c r="K7" i="66"/>
  <c r="O7" i="66"/>
  <c r="O10" i="66"/>
  <c r="P10" i="66" s="1"/>
  <c r="K19" i="66"/>
  <c r="N20" i="66"/>
  <c r="O21" i="66"/>
  <c r="M23" i="66"/>
  <c r="P23" i="66" s="1"/>
  <c r="E25" i="66"/>
  <c r="C32" i="66"/>
  <c r="M32" i="66" s="1"/>
  <c r="H35" i="66"/>
  <c r="O44" i="66"/>
  <c r="P44" i="66" s="1"/>
  <c r="G48" i="66"/>
  <c r="N53" i="66"/>
  <c r="Q53" i="66" s="1"/>
  <c r="K56" i="66"/>
  <c r="L57" i="66"/>
  <c r="D59" i="66"/>
  <c r="E66" i="66"/>
  <c r="F66" i="66" s="1"/>
  <c r="H70" i="66"/>
  <c r="N93" i="66"/>
  <c r="C97" i="66"/>
  <c r="M97" i="66" s="1"/>
  <c r="P98" i="66"/>
  <c r="G33" i="64"/>
  <c r="Q33" i="64" s="1"/>
  <c r="C25" i="64"/>
  <c r="E23" i="64"/>
  <c r="H21" i="64"/>
  <c r="I41" i="64"/>
  <c r="J42" i="64"/>
  <c r="I45" i="64"/>
  <c r="E46" i="64"/>
  <c r="F47" i="64"/>
  <c r="F49" i="64" s="1"/>
  <c r="P49" i="64" s="1"/>
  <c r="J44" i="64"/>
  <c r="C67" i="64"/>
  <c r="M67" i="64" s="1"/>
  <c r="F65" i="64"/>
  <c r="F69" i="64"/>
  <c r="P69" i="64" s="1"/>
  <c r="G70" i="64"/>
  <c r="Q70" i="64" s="1"/>
  <c r="I91" i="64"/>
  <c r="D97" i="64"/>
  <c r="D99" i="64" s="1"/>
  <c r="I95" i="64"/>
  <c r="J96" i="64"/>
  <c r="H94" i="64"/>
  <c r="I98" i="64"/>
  <c r="C14" i="65"/>
  <c r="S14" i="65" s="1"/>
  <c r="D65" i="65"/>
  <c r="G65" i="65" s="1"/>
  <c r="F54" i="65"/>
  <c r="M56" i="65"/>
  <c r="N57" i="65"/>
  <c r="Q57" i="65" s="1"/>
  <c r="F58" i="65"/>
  <c r="H59" i="65"/>
  <c r="H61" i="65" s="1"/>
  <c r="I59" i="65"/>
  <c r="I61" i="65" s="1"/>
  <c r="O56" i="65"/>
  <c r="M58" i="65"/>
  <c r="N60" i="65"/>
  <c r="K60" i="65"/>
  <c r="O94" i="66"/>
  <c r="P94" i="66" s="1"/>
  <c r="M96" i="66"/>
  <c r="Q96" i="66" s="1"/>
  <c r="N91" i="66"/>
  <c r="Q91" i="66" s="1"/>
  <c r="O92" i="66"/>
  <c r="P92" i="66" s="1"/>
  <c r="K94" i="66"/>
  <c r="K98" i="66"/>
  <c r="Q13" i="65"/>
  <c r="G25" i="64"/>
  <c r="Q25" i="64" s="1"/>
  <c r="F9" i="65"/>
  <c r="O10" i="65"/>
  <c r="P10" i="65" s="1"/>
  <c r="I14" i="65"/>
  <c r="L14" i="65" s="1"/>
  <c r="M22" i="65"/>
  <c r="N23" i="65"/>
  <c r="H29" i="65"/>
  <c r="I30" i="65"/>
  <c r="L30" i="65" s="1"/>
  <c r="I34" i="65"/>
  <c r="I83" i="65" s="1"/>
  <c r="Y83" i="65" s="1"/>
  <c r="I35" i="65"/>
  <c r="N35" i="65" s="1"/>
  <c r="C47" i="65"/>
  <c r="D69" i="65"/>
  <c r="G69" i="65" s="1"/>
  <c r="N9" i="66"/>
  <c r="Q9" i="66" s="1"/>
  <c r="N10" i="66"/>
  <c r="Q10" i="66" s="1"/>
  <c r="I14" i="66"/>
  <c r="Y14" i="66" s="1"/>
  <c r="I31" i="66"/>
  <c r="N31" i="66" s="1"/>
  <c r="I32" i="66"/>
  <c r="Y32" i="66" s="1"/>
  <c r="I82" i="66"/>
  <c r="H68" i="66"/>
  <c r="K68" i="66" s="1"/>
  <c r="H8" i="64"/>
  <c r="H12" i="64"/>
  <c r="H41" i="64"/>
  <c r="J14" i="65"/>
  <c r="Z14" i="65" s="1"/>
  <c r="H33" i="65"/>
  <c r="X33" i="65" s="1"/>
  <c r="O13" i="65"/>
  <c r="P13" i="65" s="1"/>
  <c r="C25" i="65"/>
  <c r="S25" i="65" s="1"/>
  <c r="C59" i="65"/>
  <c r="S59" i="65" s="1"/>
  <c r="M60" i="65"/>
  <c r="H34" i="66"/>
  <c r="X34" i="66" s="1"/>
  <c r="C25" i="66"/>
  <c r="D25" i="66"/>
  <c r="G25" i="66" s="1"/>
  <c r="M18" i="66"/>
  <c r="I25" i="66"/>
  <c r="L25" i="66" s="1"/>
  <c r="J31" i="66"/>
  <c r="H33" i="66"/>
  <c r="X33" i="66" s="1"/>
  <c r="I34" i="66"/>
  <c r="I83" i="66" s="1"/>
  <c r="C59" i="66"/>
  <c r="F59" i="66" s="1"/>
  <c r="E67" i="66"/>
  <c r="O53" i="66"/>
  <c r="H59" i="66"/>
  <c r="K59" i="66" s="1"/>
  <c r="N56" i="66"/>
  <c r="Q56" i="66" s="1"/>
  <c r="O57" i="66"/>
  <c r="P57" i="66" s="1"/>
  <c r="M60" i="66"/>
  <c r="C14" i="66"/>
  <c r="I84" i="66"/>
  <c r="Y84" i="66" s="1"/>
  <c r="Q58" i="66"/>
  <c r="P60" i="66"/>
  <c r="D81" i="66"/>
  <c r="P56" i="66"/>
  <c r="D68" i="64"/>
  <c r="K57" i="63"/>
  <c r="H55" i="64"/>
  <c r="E57" i="64"/>
  <c r="E60" i="64"/>
  <c r="J57" i="64"/>
  <c r="K98" i="63"/>
  <c r="I99" i="63"/>
  <c r="I93" i="64"/>
  <c r="I92" i="64"/>
  <c r="J93" i="64"/>
  <c r="I96" i="64"/>
  <c r="G97" i="64"/>
  <c r="G99" i="64" s="1"/>
  <c r="Q99" i="64" s="1"/>
  <c r="H95" i="64"/>
  <c r="K92" i="63"/>
  <c r="J94" i="64"/>
  <c r="K96" i="63"/>
  <c r="J97" i="63"/>
  <c r="K95" i="63"/>
  <c r="I97" i="63"/>
  <c r="E95" i="64"/>
  <c r="K60" i="63"/>
  <c r="H58" i="64"/>
  <c r="G65" i="64"/>
  <c r="G69" i="64"/>
  <c r="Q69" i="64" s="1"/>
  <c r="G84" i="63"/>
  <c r="H59" i="63"/>
  <c r="K53" i="63"/>
  <c r="K55" i="63"/>
  <c r="J59" i="63"/>
  <c r="F61" i="63"/>
  <c r="J53" i="64"/>
  <c r="I57" i="64"/>
  <c r="I53" i="64"/>
  <c r="J58" i="64"/>
  <c r="K58" i="63"/>
  <c r="J65" i="63"/>
  <c r="D84" i="63"/>
  <c r="K54" i="63"/>
  <c r="K56" i="63"/>
  <c r="C59" i="64"/>
  <c r="C61" i="64" s="1"/>
  <c r="M61" i="64" s="1"/>
  <c r="I55" i="64"/>
  <c r="G86" i="63"/>
  <c r="H86" i="63" s="1"/>
  <c r="J49" i="63"/>
  <c r="I69" i="63"/>
  <c r="I70" i="63"/>
  <c r="F68" i="64"/>
  <c r="J70" i="63"/>
  <c r="H44" i="64"/>
  <c r="G47" i="64"/>
  <c r="G49" i="64" s="1"/>
  <c r="Q49" i="64" s="1"/>
  <c r="J47" i="63"/>
  <c r="H45" i="64"/>
  <c r="G68" i="64"/>
  <c r="G81" i="64" s="1"/>
  <c r="Q81" i="64" s="1"/>
  <c r="J48" i="64"/>
  <c r="C49" i="63"/>
  <c r="E49" i="63" s="1"/>
  <c r="C82" i="63"/>
  <c r="K46" i="63"/>
  <c r="E45" i="64"/>
  <c r="D47" i="64"/>
  <c r="D49" i="64" s="1"/>
  <c r="N49" i="64" s="1"/>
  <c r="C66" i="64"/>
  <c r="C70" i="64"/>
  <c r="D80" i="63"/>
  <c r="K43" i="63"/>
  <c r="K45" i="63"/>
  <c r="D67" i="64"/>
  <c r="N67" i="64" s="1"/>
  <c r="D66" i="64"/>
  <c r="I32" i="63"/>
  <c r="H20" i="64"/>
  <c r="J19" i="64"/>
  <c r="K18" i="63"/>
  <c r="K23" i="63"/>
  <c r="I31" i="63"/>
  <c r="K21" i="63"/>
  <c r="K20" i="63"/>
  <c r="E18" i="64"/>
  <c r="E19" i="64"/>
  <c r="D31" i="64"/>
  <c r="N31" i="64" s="1"/>
  <c r="C34" i="64"/>
  <c r="C83" i="64" s="1"/>
  <c r="M83" i="64" s="1"/>
  <c r="D25" i="64"/>
  <c r="N25" i="64" s="1"/>
  <c r="D34" i="64"/>
  <c r="N34" i="64" s="1"/>
  <c r="K22" i="63"/>
  <c r="J32" i="63"/>
  <c r="D79" i="63"/>
  <c r="C29" i="64"/>
  <c r="D30" i="64"/>
  <c r="N30" i="64" s="1"/>
  <c r="C33" i="64"/>
  <c r="J23" i="64"/>
  <c r="H34" i="63"/>
  <c r="I10" i="64"/>
  <c r="H29" i="63"/>
  <c r="F83" i="63"/>
  <c r="H83" i="63" s="1"/>
  <c r="J35" i="64"/>
  <c r="F30" i="64"/>
  <c r="F34" i="64"/>
  <c r="F83" i="64" s="1"/>
  <c r="K10" i="63"/>
  <c r="H14" i="63"/>
  <c r="J12" i="64"/>
  <c r="F29" i="64"/>
  <c r="F33" i="64"/>
  <c r="J9" i="64"/>
  <c r="C30" i="64"/>
  <c r="M30" i="64" s="1"/>
  <c r="C14" i="64"/>
  <c r="K9" i="63"/>
  <c r="K13" i="63"/>
  <c r="I33" i="63"/>
  <c r="J35" i="63"/>
  <c r="I12" i="64"/>
  <c r="E30" i="63"/>
  <c r="E9" i="64"/>
  <c r="T98" i="66"/>
  <c r="T96" i="66"/>
  <c r="T95" i="66"/>
  <c r="T94" i="66"/>
  <c r="T93" i="66"/>
  <c r="T92" i="66"/>
  <c r="T91" i="66"/>
  <c r="X60" i="66"/>
  <c r="S60" i="66"/>
  <c r="P91" i="66"/>
  <c r="F93" i="66"/>
  <c r="M93" i="66"/>
  <c r="P96" i="66"/>
  <c r="L98" i="66"/>
  <c r="K92" i="66"/>
  <c r="K93" i="66"/>
  <c r="O93" i="66"/>
  <c r="F96" i="66"/>
  <c r="J97" i="66"/>
  <c r="Z97" i="66" s="1"/>
  <c r="Q95" i="66"/>
  <c r="K91" i="66"/>
  <c r="F95" i="66"/>
  <c r="G96" i="66"/>
  <c r="M59" i="66"/>
  <c r="N60" i="66"/>
  <c r="Q60" i="66" s="1"/>
  <c r="O70" i="66"/>
  <c r="K53" i="66"/>
  <c r="K54" i="66"/>
  <c r="F56" i="66"/>
  <c r="F57" i="66"/>
  <c r="G58" i="66"/>
  <c r="E59" i="66"/>
  <c r="E61" i="66" s="1"/>
  <c r="K70" i="66"/>
  <c r="C70" i="66"/>
  <c r="M70" i="66" s="1"/>
  <c r="P70" i="66" s="1"/>
  <c r="I65" i="66"/>
  <c r="I78" i="66" s="1"/>
  <c r="Y78" i="66" s="1"/>
  <c r="H72" i="66"/>
  <c r="P58" i="66"/>
  <c r="F53" i="66"/>
  <c r="M53" i="66"/>
  <c r="P53" i="66" s="1"/>
  <c r="P54" i="66"/>
  <c r="K57" i="66"/>
  <c r="I59" i="66"/>
  <c r="I61" i="66" s="1"/>
  <c r="Y61" i="66" s="1"/>
  <c r="F55" i="66"/>
  <c r="M55" i="66"/>
  <c r="P55" i="66" s="1"/>
  <c r="K58" i="66"/>
  <c r="F60" i="66"/>
  <c r="C69" i="66"/>
  <c r="F69" i="66" s="1"/>
  <c r="D70" i="66"/>
  <c r="N70" i="66" s="1"/>
  <c r="H67" i="66"/>
  <c r="H80" i="66" s="1"/>
  <c r="I68" i="66"/>
  <c r="C72" i="66"/>
  <c r="C86" i="66" s="1"/>
  <c r="S86" i="66" s="1"/>
  <c r="I72" i="66"/>
  <c r="I86" i="66" s="1"/>
  <c r="G65" i="66"/>
  <c r="G69" i="66"/>
  <c r="N69" i="66"/>
  <c r="J81" i="66"/>
  <c r="Z81" i="66" s="1"/>
  <c r="H84" i="66"/>
  <c r="X84" i="66" s="1"/>
  <c r="G41" i="66"/>
  <c r="N41" i="66"/>
  <c r="Q41" i="66" s="1"/>
  <c r="N43" i="66"/>
  <c r="O46" i="66"/>
  <c r="H47" i="66"/>
  <c r="Q48" i="66"/>
  <c r="O69" i="66"/>
  <c r="J72" i="66"/>
  <c r="J86" i="66" s="1"/>
  <c r="Z86" i="66" s="1"/>
  <c r="F41" i="66"/>
  <c r="F42" i="66"/>
  <c r="M42" i="66"/>
  <c r="P42" i="66" s="1"/>
  <c r="M43" i="66"/>
  <c r="P43" i="66" s="1"/>
  <c r="F44" i="66"/>
  <c r="G45" i="66"/>
  <c r="N45" i="66"/>
  <c r="G46" i="66"/>
  <c r="N46" i="66"/>
  <c r="L48" i="66"/>
  <c r="J65" i="66"/>
  <c r="J78" i="66" s="1"/>
  <c r="Z78" i="66" s="1"/>
  <c r="G66" i="66"/>
  <c r="I67" i="66"/>
  <c r="L67" i="66" s="1"/>
  <c r="O68" i="66"/>
  <c r="H81" i="66"/>
  <c r="K81" i="66" s="1"/>
  <c r="L41" i="66"/>
  <c r="L44" i="66"/>
  <c r="F45" i="66"/>
  <c r="M45" i="66"/>
  <c r="P45" i="66" s="1"/>
  <c r="F46" i="66"/>
  <c r="M46" i="66"/>
  <c r="D47" i="66"/>
  <c r="K48" i="66"/>
  <c r="M66" i="66"/>
  <c r="E84" i="66"/>
  <c r="F33" i="66"/>
  <c r="O30" i="66"/>
  <c r="Q18" i="66"/>
  <c r="G12" i="66"/>
  <c r="N12" i="66"/>
  <c r="H14" i="66"/>
  <c r="K14" i="66" s="1"/>
  <c r="G21" i="66"/>
  <c r="N21" i="66"/>
  <c r="Q21" i="66" s="1"/>
  <c r="O22" i="66"/>
  <c r="L23" i="66"/>
  <c r="J25" i="66"/>
  <c r="H30" i="66"/>
  <c r="H79" i="66" s="1"/>
  <c r="X60" i="65"/>
  <c r="Q7" i="66"/>
  <c r="G8" i="66"/>
  <c r="N8" i="66"/>
  <c r="Q8" i="66" s="1"/>
  <c r="O9" i="66"/>
  <c r="P9" i="66" s="1"/>
  <c r="F13" i="66"/>
  <c r="D14" i="66"/>
  <c r="K18" i="66"/>
  <c r="O18" i="66"/>
  <c r="P18" i="66" s="1"/>
  <c r="L19" i="66"/>
  <c r="M22" i="66"/>
  <c r="Q22" i="66" s="1"/>
  <c r="N23" i="66"/>
  <c r="H25" i="66"/>
  <c r="K25" i="66" s="1"/>
  <c r="H29" i="66"/>
  <c r="X29" i="66" s="1"/>
  <c r="E32" i="66"/>
  <c r="K32" i="66"/>
  <c r="L33" i="66"/>
  <c r="D35" i="66"/>
  <c r="F31" i="66"/>
  <c r="F9" i="66"/>
  <c r="O13" i="66"/>
  <c r="P13" i="66" s="1"/>
  <c r="N19" i="66"/>
  <c r="Q19" i="66" s="1"/>
  <c r="K22" i="66"/>
  <c r="F11" i="66"/>
  <c r="M11" i="66"/>
  <c r="F12" i="66"/>
  <c r="M12" i="66"/>
  <c r="P12" i="66" s="1"/>
  <c r="G13" i="66"/>
  <c r="E14" i="66"/>
  <c r="F14" i="66" s="1"/>
  <c r="F19" i="66"/>
  <c r="F20" i="66"/>
  <c r="M20" i="66"/>
  <c r="F21" i="66"/>
  <c r="G22" i="66"/>
  <c r="F29" i="66"/>
  <c r="I80" i="66"/>
  <c r="Y80" i="66" s="1"/>
  <c r="P7" i="66"/>
  <c r="S60" i="65"/>
  <c r="T96" i="65"/>
  <c r="T93" i="65"/>
  <c r="T98" i="65"/>
  <c r="T92" i="65"/>
  <c r="T95" i="65"/>
  <c r="T94" i="65"/>
  <c r="T91" i="65"/>
  <c r="O97" i="65"/>
  <c r="J99" i="65"/>
  <c r="Z99" i="65" s="1"/>
  <c r="G91" i="65"/>
  <c r="N91" i="65"/>
  <c r="O92" i="65"/>
  <c r="P92" i="65" s="1"/>
  <c r="K93" i="65"/>
  <c r="O93" i="65"/>
  <c r="P93" i="65" s="1"/>
  <c r="F96" i="65"/>
  <c r="F91" i="65"/>
  <c r="M91" i="65"/>
  <c r="G92" i="65"/>
  <c r="F94" i="65"/>
  <c r="G95" i="65"/>
  <c r="P57" i="65"/>
  <c r="K56" i="65"/>
  <c r="O58" i="65"/>
  <c r="J59" i="65"/>
  <c r="J61" i="65" s="1"/>
  <c r="Z61" i="65" s="1"/>
  <c r="O60" i="65"/>
  <c r="E70" i="65"/>
  <c r="O70" i="65" s="1"/>
  <c r="H80" i="65"/>
  <c r="X80" i="65" s="1"/>
  <c r="G53" i="65"/>
  <c r="N53" i="65"/>
  <c r="G54" i="65"/>
  <c r="N55" i="65"/>
  <c r="N56" i="65"/>
  <c r="Q56" i="65" s="1"/>
  <c r="G57" i="65"/>
  <c r="G58" i="65"/>
  <c r="N58" i="65"/>
  <c r="D59" i="65"/>
  <c r="T59" i="65" s="1"/>
  <c r="G60" i="65"/>
  <c r="C65" i="65"/>
  <c r="M67" i="65"/>
  <c r="C68" i="65"/>
  <c r="M68" i="65" s="1"/>
  <c r="E66" i="65"/>
  <c r="U66" i="65" s="1"/>
  <c r="I67" i="65"/>
  <c r="N67" i="65" s="1"/>
  <c r="J68" i="65"/>
  <c r="O68" i="65" s="1"/>
  <c r="H70" i="65"/>
  <c r="K70" i="65" s="1"/>
  <c r="J72" i="65"/>
  <c r="J86" i="65" s="1"/>
  <c r="Z86" i="65" s="1"/>
  <c r="K54" i="65"/>
  <c r="O54" i="65"/>
  <c r="K58" i="65"/>
  <c r="E59" i="65"/>
  <c r="E61" i="65" s="1"/>
  <c r="F53" i="65"/>
  <c r="M53" i="65"/>
  <c r="M54" i="65"/>
  <c r="F56" i="65"/>
  <c r="F57" i="65"/>
  <c r="F60" i="65"/>
  <c r="D66" i="65"/>
  <c r="T66" i="65" s="1"/>
  <c r="J65" i="65"/>
  <c r="J78" i="65" s="1"/>
  <c r="Z78" i="65" s="1"/>
  <c r="C72" i="65"/>
  <c r="C86" i="65" s="1"/>
  <c r="I72" i="65"/>
  <c r="Y72" i="65" s="1"/>
  <c r="H49" i="65"/>
  <c r="X49" i="65" s="1"/>
  <c r="O46" i="65"/>
  <c r="H66" i="65"/>
  <c r="K66" i="65" s="1"/>
  <c r="I82" i="65"/>
  <c r="Y82" i="65" s="1"/>
  <c r="K41" i="65"/>
  <c r="O41" i="65"/>
  <c r="P41" i="65" s="1"/>
  <c r="K42" i="65"/>
  <c r="O42" i="65"/>
  <c r="P42" i="65" s="1"/>
  <c r="L43" i="65"/>
  <c r="F44" i="65"/>
  <c r="G45" i="65"/>
  <c r="G46" i="65"/>
  <c r="E47" i="65"/>
  <c r="E49" i="65" s="1"/>
  <c r="U49" i="65" s="1"/>
  <c r="K48" i="65"/>
  <c r="O48" i="65"/>
  <c r="P48" i="65" s="1"/>
  <c r="E67" i="65"/>
  <c r="O67" i="65" s="1"/>
  <c r="D72" i="65"/>
  <c r="Q48" i="65"/>
  <c r="Q43" i="65"/>
  <c r="K46" i="65"/>
  <c r="G41" i="65"/>
  <c r="N41" i="65"/>
  <c r="Q41" i="65" s="1"/>
  <c r="G42" i="65"/>
  <c r="N42" i="65"/>
  <c r="Q42" i="65" s="1"/>
  <c r="F45" i="65"/>
  <c r="M46" i="65"/>
  <c r="J47" i="65"/>
  <c r="K47" i="65" s="1"/>
  <c r="G48" i="65"/>
  <c r="O35" i="65"/>
  <c r="Q11" i="65"/>
  <c r="M7" i="65"/>
  <c r="P7" i="65" s="1"/>
  <c r="F8" i="65"/>
  <c r="Q10" i="65"/>
  <c r="K13" i="65"/>
  <c r="N18" i="65"/>
  <c r="Q18" i="65" s="1"/>
  <c r="E25" i="65"/>
  <c r="J31" i="65"/>
  <c r="Z31" i="65" s="1"/>
  <c r="D84" i="65"/>
  <c r="L9" i="65"/>
  <c r="F10" i="65"/>
  <c r="G11" i="65"/>
  <c r="G12" i="65"/>
  <c r="E14" i="65"/>
  <c r="U14" i="65" s="1"/>
  <c r="F18" i="65"/>
  <c r="F19" i="65"/>
  <c r="M19" i="65"/>
  <c r="P19" i="65" s="1"/>
  <c r="G20" i="65"/>
  <c r="N20" i="65"/>
  <c r="Q20" i="65" s="1"/>
  <c r="O21" i="65"/>
  <c r="F23" i="65"/>
  <c r="M23" i="65"/>
  <c r="P23" i="65" s="1"/>
  <c r="D25" i="65"/>
  <c r="G25" i="65" s="1"/>
  <c r="J25" i="65"/>
  <c r="E30" i="65"/>
  <c r="U30" i="65" s="1"/>
  <c r="C31" i="65"/>
  <c r="M31" i="65" s="1"/>
  <c r="F33" i="65"/>
  <c r="L33" i="65"/>
  <c r="G34" i="65"/>
  <c r="M60" i="64"/>
  <c r="P9" i="65"/>
  <c r="K11" i="65"/>
  <c r="O12" i="65"/>
  <c r="P12" i="65" s="1"/>
  <c r="H14" i="65"/>
  <c r="K14" i="65" s="1"/>
  <c r="P20" i="65"/>
  <c r="K9" i="65"/>
  <c r="F11" i="65"/>
  <c r="F12" i="65"/>
  <c r="F13" i="65"/>
  <c r="D14" i="65"/>
  <c r="T14" i="65" s="1"/>
  <c r="L18" i="65"/>
  <c r="F20" i="65"/>
  <c r="G21" i="65"/>
  <c r="N21" i="65"/>
  <c r="O22" i="65"/>
  <c r="I25" i="65"/>
  <c r="Y25" i="65" s="1"/>
  <c r="J79" i="65"/>
  <c r="N94" i="64"/>
  <c r="N91" i="64"/>
  <c r="N98" i="64"/>
  <c r="N95" i="64"/>
  <c r="N93" i="64"/>
  <c r="N92" i="64"/>
  <c r="H91" i="64"/>
  <c r="E93" i="64"/>
  <c r="C97" i="64"/>
  <c r="M97" i="64" s="1"/>
  <c r="F97" i="64"/>
  <c r="F99" i="64" s="1"/>
  <c r="P99" i="64" s="1"/>
  <c r="H98" i="64"/>
  <c r="E96" i="64"/>
  <c r="E92" i="64"/>
  <c r="J92" i="64"/>
  <c r="E54" i="64"/>
  <c r="J54" i="64"/>
  <c r="I56" i="64"/>
  <c r="E58" i="64"/>
  <c r="D59" i="64"/>
  <c r="J60" i="64"/>
  <c r="F72" i="64"/>
  <c r="F86" i="64" s="1"/>
  <c r="P86" i="64" s="1"/>
  <c r="F59" i="64"/>
  <c r="J56" i="64"/>
  <c r="C69" i="64"/>
  <c r="D70" i="64"/>
  <c r="C72" i="64"/>
  <c r="M72" i="64" s="1"/>
  <c r="G72" i="64"/>
  <c r="C47" i="64"/>
  <c r="M47" i="64" s="1"/>
  <c r="C65" i="64"/>
  <c r="M65" i="64" s="1"/>
  <c r="I43" i="64"/>
  <c r="F67" i="64"/>
  <c r="P67" i="64" s="1"/>
  <c r="I48" i="64"/>
  <c r="E42" i="64"/>
  <c r="E43" i="64"/>
  <c r="H48" i="64"/>
  <c r="I18" i="64"/>
  <c r="I20" i="64"/>
  <c r="G30" i="64"/>
  <c r="G34" i="64"/>
  <c r="G83" i="64" s="1"/>
  <c r="Q83" i="64" s="1"/>
  <c r="Z54" i="65"/>
  <c r="I22" i="64"/>
  <c r="I23" i="64"/>
  <c r="C32" i="64"/>
  <c r="I32" i="64" s="1"/>
  <c r="D29" i="64"/>
  <c r="D33" i="64"/>
  <c r="E21" i="64"/>
  <c r="F25" i="64"/>
  <c r="P25" i="64" s="1"/>
  <c r="E22" i="64"/>
  <c r="D32" i="64"/>
  <c r="J32" i="64" s="1"/>
  <c r="I35" i="64"/>
  <c r="I9" i="64"/>
  <c r="E10" i="64"/>
  <c r="J10" i="64"/>
  <c r="I13" i="64"/>
  <c r="J7" i="64"/>
  <c r="E11" i="64"/>
  <c r="J11" i="64"/>
  <c r="D14" i="64"/>
  <c r="U68" i="65"/>
  <c r="H7" i="64"/>
  <c r="E8" i="64"/>
  <c r="J8" i="64"/>
  <c r="I11" i="64"/>
  <c r="E12" i="64"/>
  <c r="G14" i="64"/>
  <c r="T20" i="66"/>
  <c r="T66" i="66"/>
  <c r="Y24" i="66"/>
  <c r="Y70" i="66"/>
  <c r="T9" i="66"/>
  <c r="T54" i="66"/>
  <c r="Y13" i="66"/>
  <c r="S30" i="65"/>
  <c r="U22" i="65"/>
  <c r="Z9" i="65"/>
  <c r="Z97" i="65"/>
  <c r="T43" i="66"/>
  <c r="Y47" i="66"/>
  <c r="Y93" i="66"/>
  <c r="U42" i="65"/>
  <c r="Y58" i="66"/>
  <c r="S93" i="65"/>
  <c r="T31" i="66"/>
  <c r="Y35" i="66"/>
  <c r="Y82" i="66"/>
  <c r="I7" i="64"/>
  <c r="T48" i="66"/>
  <c r="T59" i="66"/>
  <c r="Y10" i="66"/>
  <c r="Y21" i="66"/>
  <c r="Y44" i="66"/>
  <c r="Y55" i="66"/>
  <c r="Y67" i="66"/>
  <c r="Y98" i="66"/>
  <c r="S24" i="65"/>
  <c r="U19" i="65"/>
  <c r="X11" i="65"/>
  <c r="X56" i="65"/>
  <c r="Z48" i="65"/>
  <c r="Z94" i="65"/>
  <c r="T13" i="66"/>
  <c r="T24" i="66"/>
  <c r="T47" i="66"/>
  <c r="T58" i="66"/>
  <c r="T70" i="66"/>
  <c r="Y9" i="66"/>
  <c r="Y20" i="66"/>
  <c r="Y31" i="66"/>
  <c r="Y43" i="66"/>
  <c r="Y54" i="66"/>
  <c r="Y66" i="66"/>
  <c r="Y86" i="66"/>
  <c r="S8" i="65"/>
  <c r="S53" i="65"/>
  <c r="S96" i="65"/>
  <c r="U45" i="65"/>
  <c r="U91" i="65"/>
  <c r="X83" i="65"/>
  <c r="T10" i="66"/>
  <c r="T21" i="66"/>
  <c r="T32" i="66"/>
  <c r="T44" i="66"/>
  <c r="T55" i="66"/>
  <c r="T67" i="66"/>
  <c r="Y48" i="66"/>
  <c r="Y83" i="66"/>
  <c r="Y94" i="66"/>
  <c r="S13" i="65"/>
  <c r="S35" i="65"/>
  <c r="S58" i="65"/>
  <c r="U8" i="65"/>
  <c r="U53" i="65"/>
  <c r="U96" i="65"/>
  <c r="X22" i="65"/>
  <c r="X45" i="65"/>
  <c r="X68" i="65"/>
  <c r="X91" i="65"/>
  <c r="T7" i="66"/>
  <c r="T11" i="66"/>
  <c r="T18" i="66"/>
  <c r="T22" i="66"/>
  <c r="T29" i="66"/>
  <c r="T41" i="66"/>
  <c r="T45" i="66"/>
  <c r="T56" i="66"/>
  <c r="T68" i="66"/>
  <c r="T72" i="66"/>
  <c r="Y7" i="66"/>
  <c r="Y11" i="66"/>
  <c r="Y18" i="66"/>
  <c r="Y22" i="66"/>
  <c r="Y29" i="66"/>
  <c r="Y33" i="66"/>
  <c r="Y41" i="66"/>
  <c r="Y45" i="66"/>
  <c r="Y49" i="66"/>
  <c r="Y56" i="66"/>
  <c r="Y72" i="66"/>
  <c r="Y91" i="66"/>
  <c r="Y95" i="66"/>
  <c r="S19" i="65"/>
  <c r="S42" i="65"/>
  <c r="U11" i="65"/>
  <c r="U33" i="65"/>
  <c r="U56" i="65"/>
  <c r="X48" i="65"/>
  <c r="X94" i="65"/>
  <c r="Z20" i="65"/>
  <c r="Z43" i="65"/>
  <c r="Z66" i="65"/>
  <c r="T8" i="66"/>
  <c r="T12" i="66"/>
  <c r="T19" i="66"/>
  <c r="T23" i="66"/>
  <c r="T30" i="66"/>
  <c r="T34" i="66"/>
  <c r="T42" i="66"/>
  <c r="T46" i="66"/>
  <c r="T53" i="66"/>
  <c r="T57" i="66"/>
  <c r="T65" i="66"/>
  <c r="T69" i="66"/>
  <c r="T81" i="66"/>
  <c r="Y8" i="66"/>
  <c r="Y12" i="66"/>
  <c r="Y19" i="66"/>
  <c r="Y23" i="66"/>
  <c r="Y30" i="66"/>
  <c r="Y34" i="66"/>
  <c r="Y42" i="66"/>
  <c r="Y46" i="66"/>
  <c r="Y53" i="66"/>
  <c r="Y57" i="66"/>
  <c r="Y69" i="66"/>
  <c r="Y92" i="66"/>
  <c r="S13" i="66"/>
  <c r="S24" i="66"/>
  <c r="S31" i="66"/>
  <c r="S43" i="66"/>
  <c r="S47" i="66"/>
  <c r="S54" i="66"/>
  <c r="S58" i="66"/>
  <c r="U12" i="66"/>
  <c r="U23" i="66"/>
  <c r="U30" i="66"/>
  <c r="U42" i="66"/>
  <c r="U53" i="66"/>
  <c r="U65" i="66"/>
  <c r="X7" i="66"/>
  <c r="X18" i="66"/>
  <c r="X41" i="66"/>
  <c r="X56" i="66"/>
  <c r="X95" i="66"/>
  <c r="Z14" i="66"/>
  <c r="Z25" i="66"/>
  <c r="Z32" i="66"/>
  <c r="Z44" i="66"/>
  <c r="Z55" i="66"/>
  <c r="Z67" i="66"/>
  <c r="Z98" i="66"/>
  <c r="S8" i="66"/>
  <c r="S12" i="66"/>
  <c r="S19" i="66"/>
  <c r="S23" i="66"/>
  <c r="S30" i="66"/>
  <c r="S34" i="66"/>
  <c r="S42" i="66"/>
  <c r="S46" i="66"/>
  <c r="S53" i="66"/>
  <c r="S57" i="66"/>
  <c r="S65" i="66"/>
  <c r="S92" i="66"/>
  <c r="S96" i="66"/>
  <c r="U7" i="66"/>
  <c r="U11" i="66"/>
  <c r="U18" i="66"/>
  <c r="U22" i="66"/>
  <c r="U29" i="66"/>
  <c r="U41" i="66"/>
  <c r="U45" i="66"/>
  <c r="U49" i="66"/>
  <c r="U56" i="66"/>
  <c r="U61" i="66"/>
  <c r="U68" i="66"/>
  <c r="U72" i="66"/>
  <c r="U84" i="66"/>
  <c r="U91" i="66"/>
  <c r="U95" i="66"/>
  <c r="X10" i="66"/>
  <c r="X21" i="66"/>
  <c r="X25" i="66"/>
  <c r="X32" i="66"/>
  <c r="X44" i="66"/>
  <c r="X48" i="66"/>
  <c r="X55" i="66"/>
  <c r="X59" i="66"/>
  <c r="X94" i="66"/>
  <c r="X98" i="66"/>
  <c r="Z9" i="66"/>
  <c r="Z13" i="66"/>
  <c r="Z20" i="66"/>
  <c r="Z24" i="66"/>
  <c r="Z31" i="66"/>
  <c r="Z35" i="66"/>
  <c r="Z43" i="66"/>
  <c r="Z47" i="66"/>
  <c r="Z54" i="66"/>
  <c r="Z58" i="66"/>
  <c r="Z66" i="66"/>
  <c r="Z70" i="66"/>
  <c r="S9" i="65"/>
  <c r="S20" i="65"/>
  <c r="S43" i="65"/>
  <c r="S54" i="65"/>
  <c r="U12" i="65"/>
  <c r="U23" i="65"/>
  <c r="U46" i="65"/>
  <c r="U57" i="65"/>
  <c r="U69" i="65"/>
  <c r="U92" i="65"/>
  <c r="X7" i="65"/>
  <c r="X18" i="65"/>
  <c r="X41" i="65"/>
  <c r="X72" i="65"/>
  <c r="X95" i="65"/>
  <c r="Z10" i="65"/>
  <c r="Z21" i="65"/>
  <c r="Z32" i="65"/>
  <c r="Z44" i="65"/>
  <c r="Z55" i="65"/>
  <c r="Z67" i="65"/>
  <c r="Z79" i="65"/>
  <c r="Z98" i="65"/>
  <c r="S10" i="66"/>
  <c r="S14" i="66"/>
  <c r="S21" i="66"/>
  <c r="S25" i="66"/>
  <c r="S32" i="66"/>
  <c r="S44" i="66"/>
  <c r="S48" i="66"/>
  <c r="S55" i="66"/>
  <c r="S59" i="66"/>
  <c r="S67" i="66"/>
  <c r="S94" i="66"/>
  <c r="S98" i="66"/>
  <c r="U9" i="66"/>
  <c r="U13" i="66"/>
  <c r="U20" i="66"/>
  <c r="U24" i="66"/>
  <c r="U31" i="66"/>
  <c r="U35" i="66"/>
  <c r="U43" i="66"/>
  <c r="U47" i="66"/>
  <c r="U54" i="66"/>
  <c r="U58" i="66"/>
  <c r="U70" i="66"/>
  <c r="U93" i="66"/>
  <c r="U97" i="66"/>
  <c r="X8" i="66"/>
  <c r="X12" i="66"/>
  <c r="X19" i="66"/>
  <c r="X23" i="66"/>
  <c r="X42" i="66"/>
  <c r="X46" i="66"/>
  <c r="X53" i="66"/>
  <c r="X57" i="66"/>
  <c r="X65" i="66"/>
  <c r="X69" i="66"/>
  <c r="X92" i="66"/>
  <c r="X96" i="66"/>
  <c r="Z7" i="66"/>
  <c r="Z11" i="66"/>
  <c r="Z18" i="66"/>
  <c r="Z22" i="66"/>
  <c r="Z29" i="66"/>
  <c r="Z33" i="66"/>
  <c r="Z41" i="66"/>
  <c r="Z45" i="66"/>
  <c r="Z49" i="66"/>
  <c r="Z56" i="66"/>
  <c r="Z61" i="66"/>
  <c r="Z68" i="66"/>
  <c r="Z91" i="66"/>
  <c r="Z95" i="66"/>
  <c r="S9" i="66"/>
  <c r="S20" i="66"/>
  <c r="S35" i="66"/>
  <c r="S66" i="66"/>
  <c r="S93" i="66"/>
  <c r="U8" i="66"/>
  <c r="U19" i="66"/>
  <c r="U34" i="66"/>
  <c r="U46" i="66"/>
  <c r="U57" i="66"/>
  <c r="U69" i="66"/>
  <c r="U92" i="66"/>
  <c r="U96" i="66"/>
  <c r="X11" i="66"/>
  <c r="X22" i="66"/>
  <c r="X45" i="66"/>
  <c r="X72" i="66"/>
  <c r="X91" i="66"/>
  <c r="Z10" i="66"/>
  <c r="Z21" i="66"/>
  <c r="Z48" i="66"/>
  <c r="Z59" i="66"/>
  <c r="Z83" i="66"/>
  <c r="Z94" i="66"/>
  <c r="Z93" i="66"/>
  <c r="Q41" i="64"/>
  <c r="S12" i="65"/>
  <c r="S23" i="65"/>
  <c r="S46" i="65"/>
  <c r="S57" i="65"/>
  <c r="S92" i="65"/>
  <c r="U7" i="65"/>
  <c r="U18" i="65"/>
  <c r="U29" i="65"/>
  <c r="U41" i="65"/>
  <c r="U72" i="65"/>
  <c r="U95" i="65"/>
  <c r="X10" i="65"/>
  <c r="X21" i="65"/>
  <c r="X32" i="65"/>
  <c r="X44" i="65"/>
  <c r="X55" i="65"/>
  <c r="X67" i="65"/>
  <c r="X98" i="65"/>
  <c r="Z13" i="65"/>
  <c r="Z24" i="65"/>
  <c r="Z35" i="65"/>
  <c r="Z58" i="65"/>
  <c r="Z70" i="65"/>
  <c r="Z93" i="65"/>
  <c r="S7" i="66"/>
  <c r="S11" i="66"/>
  <c r="S18" i="66"/>
  <c r="S22" i="66"/>
  <c r="S29" i="66"/>
  <c r="S33" i="66"/>
  <c r="S41" i="66"/>
  <c r="S45" i="66"/>
  <c r="S49" i="66"/>
  <c r="S56" i="66"/>
  <c r="S91" i="66"/>
  <c r="S95" i="66"/>
  <c r="U10" i="66"/>
  <c r="U21" i="66"/>
  <c r="U25" i="66"/>
  <c r="U32" i="66"/>
  <c r="U44" i="66"/>
  <c r="U48" i="66"/>
  <c r="U55" i="66"/>
  <c r="U59" i="66"/>
  <c r="U67" i="66"/>
  <c r="U83" i="66"/>
  <c r="U94" i="66"/>
  <c r="U98" i="66"/>
  <c r="X9" i="66"/>
  <c r="X13" i="66"/>
  <c r="X20" i="66"/>
  <c r="X24" i="66"/>
  <c r="X31" i="66"/>
  <c r="X35" i="66"/>
  <c r="X43" i="66"/>
  <c r="X47" i="66"/>
  <c r="X54" i="66"/>
  <c r="X58" i="66"/>
  <c r="X66" i="66"/>
  <c r="X70" i="66"/>
  <c r="X93" i="66"/>
  <c r="Z8" i="66"/>
  <c r="Z12" i="66"/>
  <c r="Z19" i="66"/>
  <c r="Z23" i="66"/>
  <c r="Z30" i="66"/>
  <c r="Z34" i="66"/>
  <c r="Z42" i="66"/>
  <c r="Z46" i="66"/>
  <c r="Z53" i="66"/>
  <c r="Z57" i="66"/>
  <c r="Z69" i="66"/>
  <c r="Z92" i="66"/>
  <c r="T13" i="65"/>
  <c r="T35" i="65"/>
  <c r="T58" i="65"/>
  <c r="Y20" i="65"/>
  <c r="Y43" i="65"/>
  <c r="T10" i="65"/>
  <c r="T32" i="65"/>
  <c r="T55" i="65"/>
  <c r="Y48" i="65"/>
  <c r="Y94" i="65"/>
  <c r="Q98" i="64"/>
  <c r="T25" i="65"/>
  <c r="T48" i="65"/>
  <c r="Y10" i="65"/>
  <c r="Y21" i="65"/>
  <c r="Y32" i="65"/>
  <c r="Y44" i="65"/>
  <c r="Y55" i="65"/>
  <c r="Y98" i="65"/>
  <c r="S10" i="65"/>
  <c r="S21" i="65"/>
  <c r="S32" i="65"/>
  <c r="S44" i="65"/>
  <c r="S48" i="65"/>
  <c r="S55" i="65"/>
  <c r="S67" i="65"/>
  <c r="S94" i="65"/>
  <c r="S98" i="65"/>
  <c r="U9" i="65"/>
  <c r="U13" i="65"/>
  <c r="U20" i="65"/>
  <c r="U24" i="65"/>
  <c r="U35" i="65"/>
  <c r="U43" i="65"/>
  <c r="U54" i="65"/>
  <c r="U58" i="65"/>
  <c r="U93" i="65"/>
  <c r="X8" i="65"/>
  <c r="X12" i="65"/>
  <c r="X19" i="65"/>
  <c r="X23" i="65"/>
  <c r="X34" i="65"/>
  <c r="X42" i="65"/>
  <c r="X46" i="65"/>
  <c r="X53" i="65"/>
  <c r="X57" i="65"/>
  <c r="X92" i="65"/>
  <c r="X96" i="65"/>
  <c r="Z7" i="65"/>
  <c r="Z11" i="65"/>
  <c r="Z18" i="65"/>
  <c r="Z22" i="65"/>
  <c r="Z29" i="65"/>
  <c r="Z33" i="65"/>
  <c r="Z41" i="65"/>
  <c r="Z45" i="65"/>
  <c r="Z56" i="65"/>
  <c r="Z91" i="65"/>
  <c r="Z95" i="65"/>
  <c r="T24" i="65"/>
  <c r="T70" i="65"/>
  <c r="Y9" i="65"/>
  <c r="Y54" i="65"/>
  <c r="Y66" i="65"/>
  <c r="T21" i="65"/>
  <c r="T44" i="65"/>
  <c r="T67" i="65"/>
  <c r="Y59" i="65"/>
  <c r="Q10" i="64"/>
  <c r="T9" i="65"/>
  <c r="T20" i="65"/>
  <c r="T31" i="65"/>
  <c r="T43" i="65"/>
  <c r="T54" i="65"/>
  <c r="Y13" i="65"/>
  <c r="Y24" i="65"/>
  <c r="Y47" i="65"/>
  <c r="Y58" i="65"/>
  <c r="Y70" i="65"/>
  <c r="Y93" i="65"/>
  <c r="S7" i="65"/>
  <c r="S11" i="65"/>
  <c r="S18" i="65"/>
  <c r="S22" i="65"/>
  <c r="S41" i="65"/>
  <c r="S45" i="65"/>
  <c r="S56" i="65"/>
  <c r="S91" i="65"/>
  <c r="S95" i="65"/>
  <c r="U10" i="65"/>
  <c r="U21" i="65"/>
  <c r="U32" i="65"/>
  <c r="U44" i="65"/>
  <c r="U48" i="65"/>
  <c r="U55" i="65"/>
  <c r="U94" i="65"/>
  <c r="U98" i="65"/>
  <c r="X9" i="65"/>
  <c r="X13" i="65"/>
  <c r="X20" i="65"/>
  <c r="X24" i="65"/>
  <c r="X31" i="65"/>
  <c r="X35" i="65"/>
  <c r="X43" i="65"/>
  <c r="X47" i="65"/>
  <c r="X54" i="65"/>
  <c r="X58" i="65"/>
  <c r="X86" i="65"/>
  <c r="X93" i="65"/>
  <c r="Z8" i="65"/>
  <c r="Z12" i="65"/>
  <c r="Z19" i="65"/>
  <c r="Z23" i="65"/>
  <c r="Z30" i="65"/>
  <c r="Z42" i="65"/>
  <c r="Z46" i="65"/>
  <c r="Z53" i="65"/>
  <c r="Z57" i="65"/>
  <c r="Z69" i="65"/>
  <c r="Z92" i="65"/>
  <c r="N56" i="64"/>
  <c r="Q32" i="64"/>
  <c r="Q92" i="64"/>
  <c r="N11" i="64"/>
  <c r="N42" i="64"/>
  <c r="Q18" i="64"/>
  <c r="Q46" i="64"/>
  <c r="T7" i="65"/>
  <c r="T11" i="65"/>
  <c r="T18" i="65"/>
  <c r="T22" i="65"/>
  <c r="T33" i="65"/>
  <c r="T41" i="65"/>
  <c r="T45" i="65"/>
  <c r="T56" i="65"/>
  <c r="T68" i="65"/>
  <c r="Y7" i="65"/>
  <c r="Y11" i="65"/>
  <c r="Y18" i="65"/>
  <c r="Y22" i="65"/>
  <c r="Y33" i="65"/>
  <c r="Y41" i="65"/>
  <c r="Y45" i="65"/>
  <c r="Y49" i="65"/>
  <c r="Y56" i="65"/>
  <c r="Y61" i="65"/>
  <c r="Y91" i="65"/>
  <c r="Y95" i="65"/>
  <c r="N19" i="64"/>
  <c r="N48" i="64"/>
  <c r="Q23" i="64"/>
  <c r="Q55" i="64"/>
  <c r="T8" i="65"/>
  <c r="T12" i="65"/>
  <c r="T19" i="65"/>
  <c r="T23" i="65"/>
  <c r="T30" i="65"/>
  <c r="T34" i="65"/>
  <c r="T42" i="65"/>
  <c r="T46" i="65"/>
  <c r="T53" i="65"/>
  <c r="T57" i="65"/>
  <c r="Y8" i="65"/>
  <c r="Y12" i="65"/>
  <c r="Y19" i="65"/>
  <c r="Y23" i="65"/>
  <c r="Y42" i="65"/>
  <c r="Y46" i="65"/>
  <c r="Y53" i="65"/>
  <c r="Y57" i="65"/>
  <c r="Y69" i="65"/>
  <c r="Y92" i="65"/>
  <c r="M9" i="64"/>
  <c r="M20" i="64"/>
  <c r="M35" i="64"/>
  <c r="M58" i="64"/>
  <c r="M93" i="64"/>
  <c r="P7" i="64"/>
  <c r="P18" i="64"/>
  <c r="P22" i="64"/>
  <c r="P45" i="64"/>
  <c r="P56" i="64"/>
  <c r="P91" i="64"/>
  <c r="N18" i="64"/>
  <c r="N46" i="64"/>
  <c r="Q8" i="64"/>
  <c r="Q22" i="64"/>
  <c r="Q53" i="64"/>
  <c r="Q91" i="64"/>
  <c r="M8" i="64"/>
  <c r="M19" i="64"/>
  <c r="M42" i="64"/>
  <c r="M53" i="64"/>
  <c r="M92" i="64"/>
  <c r="P10" i="64"/>
  <c r="P21" i="64"/>
  <c r="P32" i="64"/>
  <c r="P44" i="64"/>
  <c r="P55" i="64"/>
  <c r="P94" i="64"/>
  <c r="N7" i="64"/>
  <c r="N12" i="64"/>
  <c r="N21" i="64"/>
  <c r="N44" i="64"/>
  <c r="N57" i="64"/>
  <c r="Q11" i="64"/>
  <c r="Q19" i="64"/>
  <c r="Q42" i="64"/>
  <c r="Q48" i="64"/>
  <c r="Q56" i="64"/>
  <c r="Q94" i="64"/>
  <c r="M10" i="64"/>
  <c r="M21" i="64"/>
  <c r="M44" i="64"/>
  <c r="M48" i="64"/>
  <c r="M55" i="64"/>
  <c r="M94" i="64"/>
  <c r="M98" i="64"/>
  <c r="P8" i="64"/>
  <c r="P12" i="64"/>
  <c r="P19" i="64"/>
  <c r="P23" i="64"/>
  <c r="P42" i="64"/>
  <c r="P46" i="64"/>
  <c r="P53" i="64"/>
  <c r="P57" i="64"/>
  <c r="P92" i="64"/>
  <c r="P96" i="64"/>
  <c r="M13" i="64"/>
  <c r="M24" i="64"/>
  <c r="M43" i="64"/>
  <c r="M54" i="64"/>
  <c r="P11" i="64"/>
  <c r="P41" i="64"/>
  <c r="P95" i="64"/>
  <c r="N10" i="64"/>
  <c r="N23" i="64"/>
  <c r="N41" i="64"/>
  <c r="N55" i="64"/>
  <c r="Q45" i="64"/>
  <c r="Q96" i="64"/>
  <c r="M12" i="64"/>
  <c r="M23" i="64"/>
  <c r="M46" i="64"/>
  <c r="M57" i="64"/>
  <c r="M96" i="64"/>
  <c r="P48" i="64"/>
  <c r="P98" i="64"/>
  <c r="N8" i="64"/>
  <c r="N22" i="64"/>
  <c r="N45" i="64"/>
  <c r="N53" i="64"/>
  <c r="Q7" i="64"/>
  <c r="Q12" i="64"/>
  <c r="Q21" i="64"/>
  <c r="Q44" i="64"/>
  <c r="Q57" i="64"/>
  <c r="Q67" i="64"/>
  <c r="Q95" i="64"/>
  <c r="M7" i="64"/>
  <c r="M11" i="64"/>
  <c r="M18" i="64"/>
  <c r="M22" i="64"/>
  <c r="M41" i="64"/>
  <c r="M45" i="64"/>
  <c r="M56" i="64"/>
  <c r="M91" i="64"/>
  <c r="M95" i="64"/>
  <c r="P9" i="64"/>
  <c r="P13" i="64"/>
  <c r="P20" i="64"/>
  <c r="P24" i="64"/>
  <c r="P35" i="64"/>
  <c r="P43" i="64"/>
  <c r="P54" i="64"/>
  <c r="P58" i="64"/>
  <c r="P93" i="64"/>
  <c r="N9" i="64"/>
  <c r="N13" i="64"/>
  <c r="N20" i="64"/>
  <c r="N24" i="64"/>
  <c r="N35" i="64"/>
  <c r="N43" i="64"/>
  <c r="N54" i="64"/>
  <c r="N58" i="64"/>
  <c r="Q9" i="64"/>
  <c r="Q13" i="64"/>
  <c r="Q20" i="64"/>
  <c r="Q24" i="64"/>
  <c r="Q35" i="64"/>
  <c r="Q43" i="64"/>
  <c r="Q54" i="64"/>
  <c r="Q58" i="64"/>
  <c r="Q93" i="64"/>
  <c r="L49" i="66"/>
  <c r="D78" i="66"/>
  <c r="T78" i="66" s="1"/>
  <c r="G29" i="66"/>
  <c r="C81" i="66"/>
  <c r="S81" i="66" s="1"/>
  <c r="N34" i="66"/>
  <c r="D83" i="66"/>
  <c r="T83" i="66" s="1"/>
  <c r="G34" i="66"/>
  <c r="N35" i="66"/>
  <c r="F49" i="66"/>
  <c r="D61" i="66"/>
  <c r="T61" i="66" s="1"/>
  <c r="G59" i="66"/>
  <c r="C83" i="66"/>
  <c r="S83" i="66" s="1"/>
  <c r="F34" i="66"/>
  <c r="M35" i="66"/>
  <c r="F35" i="66"/>
  <c r="D49" i="66"/>
  <c r="T49" i="66" s="1"/>
  <c r="N47" i="66"/>
  <c r="O67" i="66"/>
  <c r="F67" i="66"/>
  <c r="D86" i="66"/>
  <c r="T86" i="66" s="1"/>
  <c r="N72" i="66"/>
  <c r="G72" i="66"/>
  <c r="L84" i="66"/>
  <c r="K34" i="66"/>
  <c r="F47" i="66"/>
  <c r="G81" i="66"/>
  <c r="N29" i="66"/>
  <c r="G32" i="66"/>
  <c r="L35" i="66"/>
  <c r="Q54" i="66"/>
  <c r="E80" i="66"/>
  <c r="U80" i="66" s="1"/>
  <c r="L31" i="66"/>
  <c r="K35" i="66"/>
  <c r="L47" i="66"/>
  <c r="O25" i="66"/>
  <c r="L29" i="66"/>
  <c r="L30" i="66"/>
  <c r="I79" i="66"/>
  <c r="Y79" i="66" s="1"/>
  <c r="J79" i="66"/>
  <c r="Z79" i="66" s="1"/>
  <c r="K66" i="66"/>
  <c r="J82" i="66"/>
  <c r="Z82" i="66" s="1"/>
  <c r="H78" i="66"/>
  <c r="X78" i="66" s="1"/>
  <c r="K31" i="66"/>
  <c r="L83" i="66"/>
  <c r="L14" i="66"/>
  <c r="N30" i="66"/>
  <c r="D79" i="66"/>
  <c r="T79" i="66" s="1"/>
  <c r="G30" i="66"/>
  <c r="G31" i="66"/>
  <c r="D80" i="66"/>
  <c r="T80" i="66" s="1"/>
  <c r="O83" i="66"/>
  <c r="M65" i="66"/>
  <c r="C78" i="66"/>
  <c r="S78" i="66" s="1"/>
  <c r="F65" i="66"/>
  <c r="L34" i="66"/>
  <c r="C36" i="66"/>
  <c r="S36" i="66" s="1"/>
  <c r="Q44" i="66"/>
  <c r="G47" i="66"/>
  <c r="L66" i="66"/>
  <c r="O29" i="66"/>
  <c r="E78" i="66"/>
  <c r="U78" i="66" s="1"/>
  <c r="J80" i="66"/>
  <c r="Z80" i="66" s="1"/>
  <c r="E81" i="66"/>
  <c r="U81" i="66" s="1"/>
  <c r="L32" i="66"/>
  <c r="L82" i="66"/>
  <c r="F68" i="66"/>
  <c r="E86" i="66"/>
  <c r="U86" i="66" s="1"/>
  <c r="G14" i="66"/>
  <c r="P21" i="66"/>
  <c r="F25" i="66"/>
  <c r="O31" i="66"/>
  <c r="N32" i="66"/>
  <c r="N33" i="66"/>
  <c r="O34" i="66"/>
  <c r="J36" i="66"/>
  <c r="Z36" i="66" s="1"/>
  <c r="O49" i="66"/>
  <c r="O59" i="66"/>
  <c r="H61" i="66"/>
  <c r="X61" i="66" s="1"/>
  <c r="D71" i="66"/>
  <c r="T71" i="66" s="1"/>
  <c r="L65" i="66"/>
  <c r="L72" i="66"/>
  <c r="P95" i="66"/>
  <c r="C99" i="66"/>
  <c r="S99" i="66" s="1"/>
  <c r="G67" i="66"/>
  <c r="L86" i="66"/>
  <c r="C79" i="66"/>
  <c r="S79" i="66" s="1"/>
  <c r="F30" i="66"/>
  <c r="M31" i="66"/>
  <c r="P31" i="66" s="1"/>
  <c r="C80" i="66"/>
  <c r="S80" i="66" s="1"/>
  <c r="O33" i="66"/>
  <c r="J84" i="66"/>
  <c r="H86" i="66"/>
  <c r="X86" i="66" s="1"/>
  <c r="K72" i="66"/>
  <c r="Q57" i="66"/>
  <c r="N66" i="66"/>
  <c r="G97" i="66"/>
  <c r="O32" i="66"/>
  <c r="O35" i="66"/>
  <c r="O47" i="66"/>
  <c r="O61" i="66"/>
  <c r="L69" i="66"/>
  <c r="G70" i="66"/>
  <c r="E99" i="66"/>
  <c r="U99" i="66" s="1"/>
  <c r="L70" i="66"/>
  <c r="L97" i="66"/>
  <c r="G30" i="65"/>
  <c r="D80" i="65"/>
  <c r="T80" i="65" s="1"/>
  <c r="D81" i="65"/>
  <c r="T81" i="65" s="1"/>
  <c r="G68" i="65"/>
  <c r="C79" i="65"/>
  <c r="S79" i="65" s="1"/>
  <c r="M35" i="65"/>
  <c r="P35" i="65" s="1"/>
  <c r="C84" i="65"/>
  <c r="S84" i="65" s="1"/>
  <c r="G67" i="65"/>
  <c r="O33" i="65"/>
  <c r="E82" i="65"/>
  <c r="U82" i="65" s="1"/>
  <c r="J82" i="65"/>
  <c r="Z82" i="65" s="1"/>
  <c r="J84" i="65"/>
  <c r="Z84" i="65" s="1"/>
  <c r="C61" i="65"/>
  <c r="S61" i="65" s="1"/>
  <c r="K67" i="65"/>
  <c r="G35" i="65"/>
  <c r="P43" i="65"/>
  <c r="M30" i="65"/>
  <c r="G31" i="65"/>
  <c r="F35" i="65"/>
  <c r="L59" i="65"/>
  <c r="G70" i="65"/>
  <c r="L61" i="65"/>
  <c r="M32" i="65"/>
  <c r="M34" i="65"/>
  <c r="E86" i="65"/>
  <c r="U86" i="65" s="1"/>
  <c r="G32" i="65"/>
  <c r="K32" i="65"/>
  <c r="L34" i="65"/>
  <c r="L70" i="65"/>
  <c r="L47" i="65"/>
  <c r="O69" i="65"/>
  <c r="N70" i="65"/>
  <c r="H81" i="65"/>
  <c r="X81" i="65" s="1"/>
  <c r="L83" i="65"/>
  <c r="C99" i="65"/>
  <c r="S99" i="65" s="1"/>
  <c r="E81" i="65"/>
  <c r="U81" i="65" s="1"/>
  <c r="L32" i="65"/>
  <c r="G33" i="65"/>
  <c r="G97" i="65"/>
  <c r="N32" i="65"/>
  <c r="N33" i="65"/>
  <c r="H32" i="64"/>
  <c r="E35" i="64"/>
  <c r="H35" i="64"/>
  <c r="F79" i="63"/>
  <c r="H25" i="63"/>
  <c r="D78" i="63"/>
  <c r="D36" i="63"/>
  <c r="E29" i="63"/>
  <c r="J29" i="63"/>
  <c r="G36" i="63"/>
  <c r="H33" i="63"/>
  <c r="F71" i="63"/>
  <c r="F80" i="63"/>
  <c r="H67" i="63"/>
  <c r="F82" i="63"/>
  <c r="J34" i="63"/>
  <c r="E34" i="63"/>
  <c r="D83" i="63"/>
  <c r="K91" i="63"/>
  <c r="H30" i="63"/>
  <c r="K7" i="63"/>
  <c r="K11" i="63"/>
  <c r="E14" i="63"/>
  <c r="J25" i="63"/>
  <c r="I67" i="63"/>
  <c r="C79" i="63"/>
  <c r="I30" i="63"/>
  <c r="D86" i="63"/>
  <c r="J72" i="63"/>
  <c r="E72" i="63"/>
  <c r="J68" i="63"/>
  <c r="E68" i="63"/>
  <c r="D71" i="63"/>
  <c r="E31" i="63"/>
  <c r="C80" i="63"/>
  <c r="G82" i="63"/>
  <c r="H49" i="63"/>
  <c r="H66" i="63"/>
  <c r="I68" i="63"/>
  <c r="C86" i="63"/>
  <c r="I72" i="63"/>
  <c r="H99" i="63"/>
  <c r="G81" i="63"/>
  <c r="H32" i="63"/>
  <c r="C83" i="63"/>
  <c r="I34" i="63"/>
  <c r="I59" i="63"/>
  <c r="E67" i="63"/>
  <c r="J67" i="63"/>
  <c r="E99" i="63"/>
  <c r="H97" i="63"/>
  <c r="H68" i="63"/>
  <c r="E69" i="63"/>
  <c r="G79" i="63"/>
  <c r="C78" i="63"/>
  <c r="G80" i="63"/>
  <c r="D81" i="63"/>
  <c r="E35" i="63"/>
  <c r="J66" i="63"/>
  <c r="G71" i="63"/>
  <c r="C84" i="63"/>
  <c r="J99" i="63"/>
  <c r="F78" i="63"/>
  <c r="F36" i="63"/>
  <c r="D82" i="63"/>
  <c r="E33" i="63"/>
  <c r="J33" i="63"/>
  <c r="C71" i="63"/>
  <c r="I65" i="63"/>
  <c r="H70" i="63"/>
  <c r="I29" i="63"/>
  <c r="F81" i="63"/>
  <c r="E47" i="63"/>
  <c r="E59" i="63"/>
  <c r="D61" i="63"/>
  <c r="E65" i="63"/>
  <c r="C81" i="63"/>
  <c r="E25" i="63"/>
  <c r="H31" i="63"/>
  <c r="E32" i="63"/>
  <c r="H35" i="63"/>
  <c r="C36" i="63"/>
  <c r="H47" i="63"/>
  <c r="H65" i="63"/>
  <c r="E66" i="63"/>
  <c r="H69" i="63"/>
  <c r="E70" i="63"/>
  <c r="E97" i="63"/>
  <c r="L25" i="62"/>
  <c r="D78" i="62"/>
  <c r="D36" i="62"/>
  <c r="G29" i="62"/>
  <c r="N29" i="62"/>
  <c r="L84" i="62"/>
  <c r="F61" i="62"/>
  <c r="M61" i="62"/>
  <c r="E73" i="62"/>
  <c r="K47" i="62"/>
  <c r="O47" i="62"/>
  <c r="P47" i="62" s="1"/>
  <c r="J49" i="62"/>
  <c r="O61" i="62"/>
  <c r="J71" i="62"/>
  <c r="K65" i="62"/>
  <c r="J78" i="62"/>
  <c r="O78" i="62" s="1"/>
  <c r="O65" i="62"/>
  <c r="K67" i="62"/>
  <c r="H71" i="62"/>
  <c r="H80" i="62"/>
  <c r="L67" i="62"/>
  <c r="K83" i="62"/>
  <c r="O86" i="62"/>
  <c r="P91" i="62"/>
  <c r="Q91" i="62"/>
  <c r="Q10" i="62"/>
  <c r="G14" i="62"/>
  <c r="F14" i="62"/>
  <c r="N25" i="62"/>
  <c r="Q25" i="62" s="1"/>
  <c r="O14" i="62"/>
  <c r="P14" i="62" s="1"/>
  <c r="G31" i="62"/>
  <c r="K61" i="62"/>
  <c r="M67" i="62"/>
  <c r="G80" i="62"/>
  <c r="Q97" i="62"/>
  <c r="D86" i="62"/>
  <c r="N72" i="62"/>
  <c r="G72" i="62"/>
  <c r="O29" i="62"/>
  <c r="E36" i="62"/>
  <c r="C79" i="62"/>
  <c r="G79" i="62" s="1"/>
  <c r="F30" i="62"/>
  <c r="M30" i="62"/>
  <c r="P30" i="62" s="1"/>
  <c r="H79" i="62"/>
  <c r="J80" i="62"/>
  <c r="J36" i="62"/>
  <c r="O31" i="62"/>
  <c r="E81" i="62"/>
  <c r="O32" i="62"/>
  <c r="P32" i="62" s="1"/>
  <c r="I36" i="62"/>
  <c r="L33" i="62"/>
  <c r="O66" i="62"/>
  <c r="E79" i="62"/>
  <c r="E85" i="62" s="1"/>
  <c r="F66" i="62"/>
  <c r="N68" i="62"/>
  <c r="G68" i="62"/>
  <c r="D71" i="62"/>
  <c r="Q14" i="62"/>
  <c r="L30" i="62"/>
  <c r="I82" i="62"/>
  <c r="H82" i="62"/>
  <c r="M82" i="62" s="1"/>
  <c r="K33" i="62"/>
  <c r="L66" i="62"/>
  <c r="F68" i="62"/>
  <c r="M68" i="62"/>
  <c r="P68" i="62" s="1"/>
  <c r="F72" i="62"/>
  <c r="C86" i="62"/>
  <c r="M72" i="62"/>
  <c r="P72" i="62" s="1"/>
  <c r="K86" i="62"/>
  <c r="O97" i="62"/>
  <c r="P97" i="62" s="1"/>
  <c r="L99" i="62"/>
  <c r="I81" i="62"/>
  <c r="L32" i="62"/>
  <c r="C83" i="62"/>
  <c r="F34" i="62"/>
  <c r="M34" i="62"/>
  <c r="F59" i="62"/>
  <c r="M59" i="62"/>
  <c r="P59" i="62" s="1"/>
  <c r="G67" i="62"/>
  <c r="N67" i="62"/>
  <c r="Q67" i="62" s="1"/>
  <c r="O70" i="62"/>
  <c r="P70" i="62" s="1"/>
  <c r="L86" i="62"/>
  <c r="G99" i="62"/>
  <c r="L97" i="62"/>
  <c r="Q34" i="62"/>
  <c r="L68" i="62"/>
  <c r="G69" i="62"/>
  <c r="I79" i="62"/>
  <c r="O83" i="62"/>
  <c r="N84" i="62"/>
  <c r="P24" i="62"/>
  <c r="C78" i="62"/>
  <c r="J79" i="62"/>
  <c r="E80" i="62"/>
  <c r="I80" i="62"/>
  <c r="N80" i="62" s="1"/>
  <c r="D81" i="62"/>
  <c r="P35" i="62"/>
  <c r="G35" i="62"/>
  <c r="Q47" i="62"/>
  <c r="N66" i="62"/>
  <c r="Q66" i="62" s="1"/>
  <c r="F69" i="62"/>
  <c r="I71" i="62"/>
  <c r="K72" i="62"/>
  <c r="E82" i="62"/>
  <c r="D83" i="62"/>
  <c r="C84" i="62"/>
  <c r="P92" i="62"/>
  <c r="N99" i="62"/>
  <c r="Q99" i="62" s="1"/>
  <c r="L49" i="62"/>
  <c r="O25" i="62"/>
  <c r="P25" i="62" s="1"/>
  <c r="H78" i="62"/>
  <c r="L78" i="62" s="1"/>
  <c r="H36" i="62"/>
  <c r="K29" i="62"/>
  <c r="D82" i="62"/>
  <c r="G33" i="62"/>
  <c r="N33" i="62"/>
  <c r="J84" i="62"/>
  <c r="C71" i="62"/>
  <c r="M65" i="62"/>
  <c r="Q65" i="62" s="1"/>
  <c r="L70" i="62"/>
  <c r="K99" i="62"/>
  <c r="M33" i="62"/>
  <c r="P33" i="62" s="1"/>
  <c r="M29" i="62"/>
  <c r="P29" i="62" s="1"/>
  <c r="H81" i="62"/>
  <c r="G34" i="62"/>
  <c r="G47" i="62"/>
  <c r="G49" i="62"/>
  <c r="O49" i="62"/>
  <c r="G59" i="62"/>
  <c r="D61" i="62"/>
  <c r="G65" i="62"/>
  <c r="P66" i="62"/>
  <c r="C81" i="62"/>
  <c r="E99" i="62"/>
  <c r="F99" i="62" s="1"/>
  <c r="G25" i="62"/>
  <c r="K25" i="62"/>
  <c r="F29" i="62"/>
  <c r="L31" i="62"/>
  <c r="G32" i="62"/>
  <c r="K32" i="62"/>
  <c r="F33" i="62"/>
  <c r="L35" i="62"/>
  <c r="C36" i="62"/>
  <c r="L47" i="62"/>
  <c r="L65" i="62"/>
  <c r="G66" i="62"/>
  <c r="K66" i="62"/>
  <c r="F67" i="62"/>
  <c r="L69" i="62"/>
  <c r="G70" i="62"/>
  <c r="K70" i="62"/>
  <c r="G97" i="62"/>
  <c r="K97" i="62"/>
  <c r="E73" i="61"/>
  <c r="O71" i="61"/>
  <c r="K47" i="61"/>
  <c r="O47" i="61"/>
  <c r="P47" i="61" s="1"/>
  <c r="J49" i="61"/>
  <c r="O49" i="61" s="1"/>
  <c r="P49" i="61" s="1"/>
  <c r="O61" i="61"/>
  <c r="I73" i="61"/>
  <c r="K67" i="61"/>
  <c r="H71" i="61"/>
  <c r="L71" i="61" s="1"/>
  <c r="H80" i="61"/>
  <c r="L80" i="61" s="1"/>
  <c r="L67" i="61"/>
  <c r="L25" i="61"/>
  <c r="N25" i="61"/>
  <c r="Q25" i="61" s="1"/>
  <c r="K83" i="61"/>
  <c r="O86" i="61"/>
  <c r="P91" i="61"/>
  <c r="Q91" i="61"/>
  <c r="I36" i="61"/>
  <c r="L33" i="61"/>
  <c r="M31" i="61"/>
  <c r="F31" i="61"/>
  <c r="L84" i="61"/>
  <c r="F61" i="61"/>
  <c r="M61" i="61"/>
  <c r="D86" i="61"/>
  <c r="N72" i="61"/>
  <c r="Q72" i="61" s="1"/>
  <c r="G72" i="61"/>
  <c r="M67" i="61"/>
  <c r="P67" i="61" s="1"/>
  <c r="Q14" i="61"/>
  <c r="Q10" i="61"/>
  <c r="C79" i="61"/>
  <c r="F30" i="61"/>
  <c r="M30" i="61"/>
  <c r="P30" i="61" s="1"/>
  <c r="G30" i="61"/>
  <c r="J71" i="61"/>
  <c r="K65" i="61"/>
  <c r="J78" i="61"/>
  <c r="O78" i="61" s="1"/>
  <c r="O65" i="61"/>
  <c r="H79" i="61"/>
  <c r="K30" i="61"/>
  <c r="M14" i="61"/>
  <c r="P14" i="61" s="1"/>
  <c r="F14" i="61"/>
  <c r="O29" i="61"/>
  <c r="E36" i="61"/>
  <c r="O66" i="61"/>
  <c r="P66" i="61" s="1"/>
  <c r="E79" i="61"/>
  <c r="F66" i="61"/>
  <c r="N68" i="61"/>
  <c r="G68" i="61"/>
  <c r="D71" i="61"/>
  <c r="M80" i="61"/>
  <c r="K61" i="61"/>
  <c r="I82" i="61"/>
  <c r="O84" i="61"/>
  <c r="Q94" i="61"/>
  <c r="D78" i="61"/>
  <c r="D36" i="61"/>
  <c r="G29" i="61"/>
  <c r="N29" i="61"/>
  <c r="F68" i="61"/>
  <c r="M68" i="61"/>
  <c r="P68" i="61" s="1"/>
  <c r="O97" i="61"/>
  <c r="P97" i="61" s="1"/>
  <c r="L99" i="61"/>
  <c r="I81" i="61"/>
  <c r="L32" i="61"/>
  <c r="C83" i="61"/>
  <c r="F34" i="61"/>
  <c r="M34" i="61"/>
  <c r="P34" i="61" s="1"/>
  <c r="F59" i="61"/>
  <c r="M59" i="61"/>
  <c r="P59" i="61" s="1"/>
  <c r="G67" i="61"/>
  <c r="N67" i="61"/>
  <c r="O70" i="61"/>
  <c r="P70" i="61" s="1"/>
  <c r="L86" i="61"/>
  <c r="G99" i="61"/>
  <c r="L97" i="61"/>
  <c r="Q34" i="61"/>
  <c r="L68" i="61"/>
  <c r="I79" i="61"/>
  <c r="N79" i="61" s="1"/>
  <c r="O83" i="61"/>
  <c r="P24" i="61"/>
  <c r="J79" i="61"/>
  <c r="E80" i="61"/>
  <c r="O31" i="61"/>
  <c r="D81" i="61"/>
  <c r="P35" i="61"/>
  <c r="G35" i="61"/>
  <c r="Q47" i="61"/>
  <c r="Q65" i="61"/>
  <c r="N66" i="61"/>
  <c r="Q66" i="61" s="1"/>
  <c r="F69" i="61"/>
  <c r="K72" i="61"/>
  <c r="E82" i="61"/>
  <c r="F82" i="61" s="1"/>
  <c r="D83" i="61"/>
  <c r="C84" i="61"/>
  <c r="P92" i="61"/>
  <c r="N99" i="61"/>
  <c r="Q99" i="61" s="1"/>
  <c r="J80" i="61"/>
  <c r="E81" i="61"/>
  <c r="O32" i="61"/>
  <c r="P32" i="61" s="1"/>
  <c r="H82" i="61"/>
  <c r="M82" i="61" s="1"/>
  <c r="K33" i="61"/>
  <c r="L49" i="61"/>
  <c r="L66" i="61"/>
  <c r="F72" i="61"/>
  <c r="C86" i="61"/>
  <c r="M72" i="61"/>
  <c r="P72" i="61" s="1"/>
  <c r="K86" i="61"/>
  <c r="O25" i="61"/>
  <c r="P25" i="61" s="1"/>
  <c r="H78" i="61"/>
  <c r="L78" i="61" s="1"/>
  <c r="H36" i="61"/>
  <c r="K29" i="61"/>
  <c r="D82" i="61"/>
  <c r="G33" i="61"/>
  <c r="N33" i="61"/>
  <c r="J84" i="61"/>
  <c r="C71" i="61"/>
  <c r="M65" i="61"/>
  <c r="P65" i="61" s="1"/>
  <c r="L70" i="61"/>
  <c r="K99" i="61"/>
  <c r="M33" i="61"/>
  <c r="P33" i="61" s="1"/>
  <c r="G69" i="61"/>
  <c r="N84" i="61"/>
  <c r="M29" i="61"/>
  <c r="P29" i="61" s="1"/>
  <c r="Q30" i="61"/>
  <c r="Q31" i="61"/>
  <c r="H81" i="61"/>
  <c r="G34" i="61"/>
  <c r="G47" i="61"/>
  <c r="G49" i="61"/>
  <c r="G59" i="61"/>
  <c r="D61" i="61"/>
  <c r="G65" i="61"/>
  <c r="N80" i="61"/>
  <c r="C81" i="61"/>
  <c r="E99" i="61"/>
  <c r="G25" i="61"/>
  <c r="K25" i="61"/>
  <c r="F29" i="61"/>
  <c r="L31" i="61"/>
  <c r="G32" i="61"/>
  <c r="K32" i="61"/>
  <c r="F33" i="61"/>
  <c r="L35" i="61"/>
  <c r="C36" i="61"/>
  <c r="L47" i="61"/>
  <c r="L65" i="61"/>
  <c r="G66" i="61"/>
  <c r="K66" i="61"/>
  <c r="F67" i="61"/>
  <c r="L69" i="61"/>
  <c r="G70" i="61"/>
  <c r="K70" i="61"/>
  <c r="G97" i="61"/>
  <c r="K97" i="61"/>
  <c r="Z47" i="65" l="1"/>
  <c r="Q21" i="65"/>
  <c r="K25" i="65"/>
  <c r="P21" i="65"/>
  <c r="L29" i="65"/>
  <c r="P60" i="65"/>
  <c r="P91" i="65"/>
  <c r="I79" i="65"/>
  <c r="Y79" i="65" s="1"/>
  <c r="J49" i="65"/>
  <c r="Z49" i="65" s="1"/>
  <c r="Y30" i="65"/>
  <c r="N72" i="65"/>
  <c r="D82" i="65"/>
  <c r="T82" i="65" s="1"/>
  <c r="F66" i="65"/>
  <c r="L67" i="65"/>
  <c r="N30" i="65"/>
  <c r="T69" i="65"/>
  <c r="Y14" i="65"/>
  <c r="H36" i="65"/>
  <c r="X36" i="65" s="1"/>
  <c r="Q44" i="65"/>
  <c r="Q12" i="65"/>
  <c r="L97" i="65"/>
  <c r="N69" i="65"/>
  <c r="Z65" i="65"/>
  <c r="L65" i="65"/>
  <c r="K33" i="65"/>
  <c r="N14" i="65"/>
  <c r="M65" i="65"/>
  <c r="Q22" i="65"/>
  <c r="N31" i="65"/>
  <c r="Q31" i="65" s="1"/>
  <c r="N65" i="65"/>
  <c r="Q23" i="65"/>
  <c r="F68" i="65"/>
  <c r="T65" i="65"/>
  <c r="L31" i="65"/>
  <c r="S31" i="65"/>
  <c r="M70" i="65"/>
  <c r="D79" i="65"/>
  <c r="T79" i="65" s="1"/>
  <c r="M14" i="65"/>
  <c r="O34" i="65"/>
  <c r="P34" i="65" s="1"/>
  <c r="L35" i="65"/>
  <c r="G29" i="65"/>
  <c r="C80" i="65"/>
  <c r="S80" i="65" s="1"/>
  <c r="X97" i="65"/>
  <c r="H14" i="64"/>
  <c r="P67" i="65"/>
  <c r="K58" i="64"/>
  <c r="F14" i="65"/>
  <c r="U34" i="65"/>
  <c r="X14" i="65"/>
  <c r="Q7" i="65"/>
  <c r="M25" i="65"/>
  <c r="S69" i="65"/>
  <c r="P46" i="65"/>
  <c r="K69" i="65"/>
  <c r="I99" i="65"/>
  <c r="N99" i="65" s="1"/>
  <c r="C78" i="65"/>
  <c r="S78" i="65" s="1"/>
  <c r="H82" i="65"/>
  <c r="X82" i="65" s="1"/>
  <c r="F84" i="64"/>
  <c r="P84" i="64" s="1"/>
  <c r="F25" i="65"/>
  <c r="I78" i="65"/>
  <c r="Y78" i="65" s="1"/>
  <c r="F70" i="65"/>
  <c r="D49" i="65"/>
  <c r="N97" i="65"/>
  <c r="P95" i="65"/>
  <c r="F31" i="65"/>
  <c r="M69" i="65"/>
  <c r="P69" i="65" s="1"/>
  <c r="Q94" i="65"/>
  <c r="H78" i="65"/>
  <c r="X78" i="65" s="1"/>
  <c r="T47" i="65"/>
  <c r="X69" i="65"/>
  <c r="N47" i="65"/>
  <c r="D71" i="65"/>
  <c r="T71" i="65" s="1"/>
  <c r="M97" i="65"/>
  <c r="P97" i="65" s="1"/>
  <c r="P8" i="65"/>
  <c r="O31" i="65"/>
  <c r="P31" i="65" s="1"/>
  <c r="I36" i="65"/>
  <c r="Y36" i="65" s="1"/>
  <c r="Y35" i="65"/>
  <c r="Y67" i="65"/>
  <c r="Q58" i="65"/>
  <c r="Q55" i="65"/>
  <c r="P58" i="65"/>
  <c r="F47" i="65"/>
  <c r="Q60" i="65"/>
  <c r="N72" i="64"/>
  <c r="G80" i="64"/>
  <c r="Q80" i="64" s="1"/>
  <c r="Q31" i="64"/>
  <c r="K91" i="64"/>
  <c r="K48" i="64"/>
  <c r="E69" i="64"/>
  <c r="I14" i="64"/>
  <c r="K95" i="64"/>
  <c r="K42" i="64"/>
  <c r="K60" i="64"/>
  <c r="C78" i="64"/>
  <c r="M78" i="64" s="1"/>
  <c r="I59" i="64"/>
  <c r="Q59" i="64"/>
  <c r="J59" i="64"/>
  <c r="M59" i="64"/>
  <c r="N97" i="64"/>
  <c r="J72" i="64"/>
  <c r="K99" i="63"/>
  <c r="E59" i="64"/>
  <c r="K47" i="63"/>
  <c r="H70" i="64"/>
  <c r="H25" i="64"/>
  <c r="K31" i="63"/>
  <c r="I66" i="64"/>
  <c r="J65" i="64"/>
  <c r="K94" i="64"/>
  <c r="H31" i="64"/>
  <c r="I31" i="64"/>
  <c r="K9" i="64"/>
  <c r="K92" i="64"/>
  <c r="D79" i="64"/>
  <c r="N79" i="64" s="1"/>
  <c r="H84" i="63"/>
  <c r="H66" i="64"/>
  <c r="K41" i="64"/>
  <c r="H47" i="64"/>
  <c r="Q47" i="64"/>
  <c r="H29" i="64"/>
  <c r="K10" i="64"/>
  <c r="D83" i="64"/>
  <c r="N83" i="64" s="1"/>
  <c r="G84" i="64"/>
  <c r="Q84" i="64" s="1"/>
  <c r="K54" i="64"/>
  <c r="K35" i="63"/>
  <c r="F81" i="64"/>
  <c r="P81" i="64" s="1"/>
  <c r="N66" i="64"/>
  <c r="M32" i="64"/>
  <c r="P68" i="64"/>
  <c r="J68" i="64"/>
  <c r="K13" i="64"/>
  <c r="H30" i="64"/>
  <c r="J70" i="64"/>
  <c r="I65" i="64"/>
  <c r="J69" i="64"/>
  <c r="K45" i="64"/>
  <c r="K14" i="63"/>
  <c r="E65" i="64"/>
  <c r="N68" i="64"/>
  <c r="P65" i="64"/>
  <c r="E14" i="64"/>
  <c r="K57" i="64"/>
  <c r="H78" i="63"/>
  <c r="K25" i="63"/>
  <c r="E30" i="64"/>
  <c r="K97" i="63"/>
  <c r="K98" i="64"/>
  <c r="K46" i="64"/>
  <c r="E97" i="64"/>
  <c r="I34" i="64"/>
  <c r="E72" i="64"/>
  <c r="M33" i="64"/>
  <c r="M34" i="64"/>
  <c r="K19" i="64"/>
  <c r="K32" i="63"/>
  <c r="Q65" i="64"/>
  <c r="F82" i="64"/>
  <c r="P82" i="64" s="1"/>
  <c r="E29" i="64"/>
  <c r="E25" i="64"/>
  <c r="K66" i="63"/>
  <c r="E80" i="63"/>
  <c r="H97" i="64"/>
  <c r="G82" i="64"/>
  <c r="Q82" i="64" s="1"/>
  <c r="G78" i="64"/>
  <c r="Q78" i="64" s="1"/>
  <c r="E34" i="64"/>
  <c r="K20" i="64"/>
  <c r="O30" i="65"/>
  <c r="P30" i="65" s="1"/>
  <c r="F34" i="65"/>
  <c r="O47" i="65"/>
  <c r="M29" i="65"/>
  <c r="P29" i="65" s="1"/>
  <c r="L72" i="65"/>
  <c r="K30" i="65"/>
  <c r="H83" i="66"/>
  <c r="X83" i="66" s="1"/>
  <c r="F32" i="66"/>
  <c r="Q66" i="64"/>
  <c r="Q14" i="64"/>
  <c r="S29" i="65"/>
  <c r="Z68" i="65"/>
  <c r="X29" i="65"/>
  <c r="Y65" i="66"/>
  <c r="Z83" i="65"/>
  <c r="Y25" i="66"/>
  <c r="Y97" i="66"/>
  <c r="Q8" i="65"/>
  <c r="F65" i="65"/>
  <c r="Q91" i="65"/>
  <c r="K97" i="65"/>
  <c r="T97" i="65"/>
  <c r="N14" i="66"/>
  <c r="O66" i="66"/>
  <c r="P66" i="66" s="1"/>
  <c r="C61" i="66"/>
  <c r="H99" i="66"/>
  <c r="K44" i="64"/>
  <c r="C82" i="65"/>
  <c r="S82" i="65" s="1"/>
  <c r="Q19" i="65"/>
  <c r="Q69" i="61"/>
  <c r="E85" i="61"/>
  <c r="P61" i="61"/>
  <c r="P34" i="62"/>
  <c r="P67" i="62"/>
  <c r="H65" i="64"/>
  <c r="C81" i="64"/>
  <c r="M81" i="64" s="1"/>
  <c r="I29" i="64"/>
  <c r="I68" i="64"/>
  <c r="E68" i="64"/>
  <c r="E99" i="65"/>
  <c r="U99" i="65" s="1"/>
  <c r="D36" i="65"/>
  <c r="T36" i="65" s="1"/>
  <c r="C49" i="65"/>
  <c r="S49" i="65" s="1"/>
  <c r="F72" i="66"/>
  <c r="F97" i="66"/>
  <c r="Q80" i="61"/>
  <c r="Q33" i="61"/>
  <c r="Q30" i="62"/>
  <c r="F97" i="65"/>
  <c r="Q32" i="65"/>
  <c r="I81" i="65"/>
  <c r="Y81" i="65" s="1"/>
  <c r="N29" i="65"/>
  <c r="D78" i="65"/>
  <c r="T78" i="65" s="1"/>
  <c r="O83" i="65"/>
  <c r="C83" i="65"/>
  <c r="S83" i="65" s="1"/>
  <c r="M47" i="65"/>
  <c r="P47" i="65" s="1"/>
  <c r="K29" i="65"/>
  <c r="G99" i="65"/>
  <c r="E36" i="66"/>
  <c r="U36" i="66" s="1"/>
  <c r="G33" i="66"/>
  <c r="M34" i="66"/>
  <c r="H82" i="66"/>
  <c r="X82" i="66" s="1"/>
  <c r="M25" i="64"/>
  <c r="Y68" i="65"/>
  <c r="Z34" i="65"/>
  <c r="S72" i="66"/>
  <c r="U66" i="66"/>
  <c r="U33" i="66"/>
  <c r="S69" i="66"/>
  <c r="S97" i="66"/>
  <c r="Z59" i="65"/>
  <c r="U65" i="65"/>
  <c r="T14" i="66"/>
  <c r="K11" i="64"/>
  <c r="X59" i="65"/>
  <c r="H84" i="65"/>
  <c r="X84" i="65" s="1"/>
  <c r="O65" i="65"/>
  <c r="P65" i="65" s="1"/>
  <c r="D84" i="66"/>
  <c r="T84" i="66" s="1"/>
  <c r="E71" i="66"/>
  <c r="K12" i="64"/>
  <c r="J66" i="64"/>
  <c r="I84" i="65"/>
  <c r="Y84" i="65" s="1"/>
  <c r="M59" i="65"/>
  <c r="N97" i="66"/>
  <c r="F32" i="65"/>
  <c r="M49" i="62"/>
  <c r="Q49" i="62" s="1"/>
  <c r="F49" i="62"/>
  <c r="P31" i="62"/>
  <c r="H33" i="64"/>
  <c r="E36" i="65"/>
  <c r="U36" i="65" s="1"/>
  <c r="K68" i="65"/>
  <c r="E79" i="65"/>
  <c r="U79" i="65" s="1"/>
  <c r="P32" i="65"/>
  <c r="J81" i="65"/>
  <c r="Z81" i="65" s="1"/>
  <c r="J71" i="65"/>
  <c r="Z71" i="65" s="1"/>
  <c r="F30" i="65"/>
  <c r="N68" i="65"/>
  <c r="Q68" i="65" s="1"/>
  <c r="P59" i="66"/>
  <c r="K30" i="66"/>
  <c r="D82" i="66"/>
  <c r="T82" i="66" s="1"/>
  <c r="D36" i="66"/>
  <c r="T36" i="66" s="1"/>
  <c r="U47" i="65"/>
  <c r="S97" i="65"/>
  <c r="X68" i="66"/>
  <c r="S47" i="65"/>
  <c r="K34" i="65"/>
  <c r="P68" i="65"/>
  <c r="E79" i="66"/>
  <c r="U79" i="66" s="1"/>
  <c r="Q92" i="65"/>
  <c r="P45" i="65"/>
  <c r="O65" i="66"/>
  <c r="P65" i="66" s="1"/>
  <c r="H69" i="64"/>
  <c r="C36" i="64"/>
  <c r="M36" i="64" s="1"/>
  <c r="H49" i="64"/>
  <c r="C80" i="64"/>
  <c r="M80" i="64" s="1"/>
  <c r="J25" i="64"/>
  <c r="Q70" i="65"/>
  <c r="M33" i="65"/>
  <c r="Q33" i="65" s="1"/>
  <c r="N83" i="65"/>
  <c r="L25" i="65"/>
  <c r="N66" i="65"/>
  <c r="G83" i="65"/>
  <c r="C36" i="65"/>
  <c r="S36" i="65" s="1"/>
  <c r="J71" i="66"/>
  <c r="Z71" i="66" s="1"/>
  <c r="K29" i="66"/>
  <c r="G35" i="66"/>
  <c r="N25" i="66"/>
  <c r="I36" i="66"/>
  <c r="Y36" i="66" s="1"/>
  <c r="K33" i="66"/>
  <c r="P47" i="64"/>
  <c r="M29" i="64"/>
  <c r="U25" i="65"/>
  <c r="S33" i="65"/>
  <c r="T35" i="66"/>
  <c r="T25" i="66"/>
  <c r="K32" i="64"/>
  <c r="J33" i="64"/>
  <c r="M72" i="65"/>
  <c r="Q72" i="65" s="1"/>
  <c r="O61" i="65"/>
  <c r="M29" i="66"/>
  <c r="M14" i="66"/>
  <c r="Q14" i="66" s="1"/>
  <c r="N65" i="66"/>
  <c r="Q65" i="66" s="1"/>
  <c r="I81" i="66"/>
  <c r="Y81" i="66" s="1"/>
  <c r="T97" i="66"/>
  <c r="J31" i="64"/>
  <c r="K53" i="64"/>
  <c r="N34" i="65"/>
  <c r="O14" i="66"/>
  <c r="P33" i="64"/>
  <c r="Y34" i="65"/>
  <c r="S68" i="65"/>
  <c r="X67" i="66"/>
  <c r="X14" i="66"/>
  <c r="G66" i="65"/>
  <c r="Q67" i="65"/>
  <c r="K61" i="65"/>
  <c r="Q23" i="66"/>
  <c r="Q46" i="66"/>
  <c r="D99" i="66"/>
  <c r="K35" i="64"/>
  <c r="M68" i="66"/>
  <c r="N99" i="66"/>
  <c r="Q34" i="66"/>
  <c r="C81" i="65"/>
  <c r="S81" i="65" s="1"/>
  <c r="M33" i="66"/>
  <c r="X70" i="65"/>
  <c r="U14" i="66"/>
  <c r="K8" i="64"/>
  <c r="I69" i="64"/>
  <c r="K69" i="64" s="1"/>
  <c r="P22" i="65"/>
  <c r="O14" i="65"/>
  <c r="P68" i="66"/>
  <c r="I30" i="64"/>
  <c r="P56" i="65"/>
  <c r="Y59" i="66"/>
  <c r="N68" i="66"/>
  <c r="Q68" i="66" s="1"/>
  <c r="M67" i="66"/>
  <c r="P67" i="66" s="1"/>
  <c r="K67" i="66"/>
  <c r="H71" i="66"/>
  <c r="X71" i="66" s="1"/>
  <c r="X81" i="66"/>
  <c r="M86" i="66"/>
  <c r="K86" i="65"/>
  <c r="K72" i="65"/>
  <c r="I71" i="65"/>
  <c r="Y71" i="65" s="1"/>
  <c r="G72" i="65"/>
  <c r="E71" i="65"/>
  <c r="U71" i="65" s="1"/>
  <c r="U70" i="65"/>
  <c r="F72" i="65"/>
  <c r="I80" i="65"/>
  <c r="Y80" i="65" s="1"/>
  <c r="X61" i="65"/>
  <c r="I67" i="64"/>
  <c r="J84" i="63"/>
  <c r="K56" i="64"/>
  <c r="H67" i="64"/>
  <c r="H99" i="64"/>
  <c r="Q97" i="64"/>
  <c r="K93" i="64"/>
  <c r="K96" i="64"/>
  <c r="J97" i="64"/>
  <c r="N99" i="64"/>
  <c r="I61" i="63"/>
  <c r="K55" i="64"/>
  <c r="H61" i="63"/>
  <c r="P59" i="64"/>
  <c r="H68" i="64"/>
  <c r="C86" i="64"/>
  <c r="M86" i="64" s="1"/>
  <c r="D61" i="64"/>
  <c r="N61" i="64" s="1"/>
  <c r="J67" i="64"/>
  <c r="K69" i="63"/>
  <c r="K70" i="63"/>
  <c r="N59" i="64"/>
  <c r="C84" i="64"/>
  <c r="M84" i="64" s="1"/>
  <c r="M70" i="64"/>
  <c r="C82" i="64"/>
  <c r="M82" i="64" s="1"/>
  <c r="I70" i="64"/>
  <c r="J49" i="64"/>
  <c r="H72" i="64"/>
  <c r="Q72" i="64"/>
  <c r="Q68" i="64"/>
  <c r="G71" i="64"/>
  <c r="Q71" i="64" s="1"/>
  <c r="J47" i="64"/>
  <c r="I82" i="63"/>
  <c r="E67" i="64"/>
  <c r="D71" i="64"/>
  <c r="N71" i="64" s="1"/>
  <c r="C79" i="64"/>
  <c r="M79" i="64" s="1"/>
  <c r="D84" i="64"/>
  <c r="I49" i="63"/>
  <c r="K49" i="63" s="1"/>
  <c r="E70" i="64"/>
  <c r="E66" i="64"/>
  <c r="E47" i="64"/>
  <c r="N70" i="64"/>
  <c r="N47" i="64"/>
  <c r="M66" i="64"/>
  <c r="G85" i="63"/>
  <c r="G87" i="63" s="1"/>
  <c r="P29" i="64"/>
  <c r="G79" i="64"/>
  <c r="P30" i="64"/>
  <c r="F78" i="64"/>
  <c r="P78" i="64" s="1"/>
  <c r="I33" i="64"/>
  <c r="F79" i="64"/>
  <c r="P79" i="64" s="1"/>
  <c r="Q30" i="64"/>
  <c r="E79" i="63"/>
  <c r="N32" i="64"/>
  <c r="D80" i="64"/>
  <c r="N80" i="64" s="1"/>
  <c r="E31" i="64"/>
  <c r="D82" i="64"/>
  <c r="N82" i="64" s="1"/>
  <c r="D81" i="64"/>
  <c r="N81" i="64" s="1"/>
  <c r="P83" i="64"/>
  <c r="F36" i="64"/>
  <c r="P36" i="64" s="1"/>
  <c r="P34" i="64"/>
  <c r="K30" i="63"/>
  <c r="N33" i="64"/>
  <c r="E32" i="64"/>
  <c r="E33" i="64"/>
  <c r="N14" i="64"/>
  <c r="M14" i="64"/>
  <c r="K33" i="63"/>
  <c r="D36" i="64"/>
  <c r="N36" i="64" s="1"/>
  <c r="Q97" i="66"/>
  <c r="X99" i="66"/>
  <c r="Y99" i="66"/>
  <c r="O97" i="66"/>
  <c r="P97" i="66" s="1"/>
  <c r="J99" i="66"/>
  <c r="Z99" i="66" s="1"/>
  <c r="Q93" i="66"/>
  <c r="P93" i="66"/>
  <c r="K97" i="66"/>
  <c r="C84" i="66"/>
  <c r="S84" i="66" s="1"/>
  <c r="Y68" i="66"/>
  <c r="M69" i="66"/>
  <c r="P69" i="66" s="1"/>
  <c r="L59" i="66"/>
  <c r="N59" i="66"/>
  <c r="Q59" i="66" s="1"/>
  <c r="S70" i="66"/>
  <c r="K65" i="66"/>
  <c r="F70" i="66"/>
  <c r="M72" i="66"/>
  <c r="Q72" i="66" s="1"/>
  <c r="I71" i="66"/>
  <c r="Y71" i="66" s="1"/>
  <c r="L68" i="66"/>
  <c r="C71" i="66"/>
  <c r="S71" i="66" s="1"/>
  <c r="Z65" i="66"/>
  <c r="C82" i="66"/>
  <c r="S82" i="66" s="1"/>
  <c r="Q70" i="66"/>
  <c r="Q55" i="66"/>
  <c r="H49" i="66"/>
  <c r="K47" i="66"/>
  <c r="L80" i="66"/>
  <c r="P46" i="66"/>
  <c r="Q66" i="66"/>
  <c r="O71" i="66"/>
  <c r="M47" i="66"/>
  <c r="P47" i="66" s="1"/>
  <c r="Q42" i="66"/>
  <c r="K84" i="66"/>
  <c r="O72" i="66"/>
  <c r="N67" i="66"/>
  <c r="Z72" i="66"/>
  <c r="K79" i="66"/>
  <c r="Q45" i="66"/>
  <c r="Q43" i="66"/>
  <c r="Q20" i="66"/>
  <c r="P20" i="66"/>
  <c r="M82" i="66"/>
  <c r="O84" i="66"/>
  <c r="Q32" i="66"/>
  <c r="H36" i="66"/>
  <c r="X36" i="66" s="1"/>
  <c r="O79" i="66"/>
  <c r="Z84" i="66"/>
  <c r="X79" i="66"/>
  <c r="M30" i="66"/>
  <c r="P30" i="66" s="1"/>
  <c r="Q11" i="66"/>
  <c r="P11" i="66"/>
  <c r="Q12" i="66"/>
  <c r="Q33" i="66"/>
  <c r="X30" i="66"/>
  <c r="X80" i="66"/>
  <c r="P22" i="66"/>
  <c r="M25" i="66"/>
  <c r="P25" i="66" s="1"/>
  <c r="P29" i="66"/>
  <c r="Q29" i="66"/>
  <c r="K99" i="65"/>
  <c r="F86" i="65"/>
  <c r="S86" i="65"/>
  <c r="Q53" i="65"/>
  <c r="P53" i="65"/>
  <c r="Q54" i="65"/>
  <c r="P54" i="65"/>
  <c r="N59" i="65"/>
  <c r="Q59" i="65" s="1"/>
  <c r="D61" i="65"/>
  <c r="G59" i="65"/>
  <c r="O59" i="65"/>
  <c r="P59" i="65" s="1"/>
  <c r="D86" i="65"/>
  <c r="T86" i="65" s="1"/>
  <c r="O66" i="65"/>
  <c r="T72" i="65"/>
  <c r="U59" i="65"/>
  <c r="S72" i="65"/>
  <c r="Z72" i="65"/>
  <c r="U61" i="65"/>
  <c r="E84" i="65"/>
  <c r="O84" i="65" s="1"/>
  <c r="F67" i="65"/>
  <c r="K59" i="65"/>
  <c r="K65" i="65"/>
  <c r="C71" i="65"/>
  <c r="S71" i="65" s="1"/>
  <c r="I86" i="65"/>
  <c r="Y86" i="65" s="1"/>
  <c r="F59" i="65"/>
  <c r="U67" i="65"/>
  <c r="S65" i="65"/>
  <c r="O72" i="65"/>
  <c r="E80" i="65"/>
  <c r="U80" i="65" s="1"/>
  <c r="M86" i="65"/>
  <c r="H71" i="65"/>
  <c r="X71" i="65" s="1"/>
  <c r="Q46" i="65"/>
  <c r="M66" i="65"/>
  <c r="L66" i="65"/>
  <c r="P70" i="65"/>
  <c r="H79" i="65"/>
  <c r="X79" i="65" s="1"/>
  <c r="T84" i="65"/>
  <c r="X66" i="65"/>
  <c r="L78" i="65"/>
  <c r="J36" i="65"/>
  <c r="Z36" i="65" s="1"/>
  <c r="N25" i="65"/>
  <c r="Q25" i="65" s="1"/>
  <c r="K31" i="65"/>
  <c r="Q30" i="65"/>
  <c r="Z25" i="65"/>
  <c r="O25" i="65"/>
  <c r="P25" i="65" s="1"/>
  <c r="J80" i="65"/>
  <c r="G14" i="65"/>
  <c r="C99" i="64"/>
  <c r="E99" i="64" s="1"/>
  <c r="I97" i="64"/>
  <c r="J99" i="64"/>
  <c r="P97" i="64"/>
  <c r="C71" i="64"/>
  <c r="M71" i="64" s="1"/>
  <c r="F80" i="64"/>
  <c r="P80" i="64" s="1"/>
  <c r="M69" i="64"/>
  <c r="G86" i="64"/>
  <c r="J86" i="64" s="1"/>
  <c r="H59" i="64"/>
  <c r="F61" i="64"/>
  <c r="H61" i="64" s="1"/>
  <c r="I72" i="64"/>
  <c r="P72" i="64"/>
  <c r="I47" i="64"/>
  <c r="C49" i="64"/>
  <c r="E49" i="64" s="1"/>
  <c r="F71" i="64"/>
  <c r="P71" i="64" s="1"/>
  <c r="K43" i="64"/>
  <c r="I25" i="64"/>
  <c r="J29" i="64"/>
  <c r="D78" i="64"/>
  <c r="N78" i="64" s="1"/>
  <c r="N29" i="64"/>
  <c r="H34" i="64"/>
  <c r="J30" i="64"/>
  <c r="K22" i="64"/>
  <c r="K18" i="64"/>
  <c r="G36" i="64"/>
  <c r="Q36" i="64" s="1"/>
  <c r="Q34" i="64"/>
  <c r="K23" i="64"/>
  <c r="H83" i="64"/>
  <c r="J34" i="64"/>
  <c r="J14" i="64"/>
  <c r="K7" i="64"/>
  <c r="L81" i="66"/>
  <c r="L61" i="66"/>
  <c r="J73" i="66"/>
  <c r="Z73" i="66" s="1"/>
  <c r="G71" i="66"/>
  <c r="D73" i="66"/>
  <c r="T73" i="66" s="1"/>
  <c r="L36" i="66"/>
  <c r="N86" i="66"/>
  <c r="G86" i="66"/>
  <c r="O82" i="66"/>
  <c r="M79" i="66"/>
  <c r="F79" i="66"/>
  <c r="H73" i="66"/>
  <c r="X73" i="66" s="1"/>
  <c r="F86" i="66"/>
  <c r="O86" i="66"/>
  <c r="O81" i="66"/>
  <c r="M78" i="66"/>
  <c r="F78" i="66"/>
  <c r="G79" i="66"/>
  <c r="N79" i="66"/>
  <c r="L79" i="66"/>
  <c r="K83" i="66"/>
  <c r="G49" i="66"/>
  <c r="N49" i="66"/>
  <c r="N61" i="66"/>
  <c r="G61" i="66"/>
  <c r="G83" i="66"/>
  <c r="N83" i="66"/>
  <c r="P32" i="66"/>
  <c r="P33" i="66"/>
  <c r="Q31" i="66"/>
  <c r="N81" i="66"/>
  <c r="Q35" i="66"/>
  <c r="F80" i="66"/>
  <c r="M80" i="66"/>
  <c r="K61" i="66"/>
  <c r="O36" i="66"/>
  <c r="F36" i="66"/>
  <c r="K80" i="66"/>
  <c r="F83" i="66"/>
  <c r="M83" i="66"/>
  <c r="P83" i="66" s="1"/>
  <c r="N84" i="66"/>
  <c r="G84" i="66"/>
  <c r="M81" i="66"/>
  <c r="F81" i="66"/>
  <c r="N36" i="66"/>
  <c r="G36" i="66"/>
  <c r="N80" i="66"/>
  <c r="G80" i="66"/>
  <c r="L99" i="66"/>
  <c r="K86" i="66"/>
  <c r="M99" i="66"/>
  <c r="F99" i="66"/>
  <c r="G82" i="66"/>
  <c r="N82" i="66"/>
  <c r="E85" i="66"/>
  <c r="U85" i="66" s="1"/>
  <c r="O78" i="66"/>
  <c r="K78" i="66"/>
  <c r="H85" i="66"/>
  <c r="X85" i="66" s="1"/>
  <c r="I85" i="66"/>
  <c r="Y85" i="66" s="1"/>
  <c r="L78" i="66"/>
  <c r="O80" i="66"/>
  <c r="K82" i="66"/>
  <c r="D85" i="66"/>
  <c r="T85" i="66" s="1"/>
  <c r="N78" i="66"/>
  <c r="G78" i="66"/>
  <c r="J85" i="66"/>
  <c r="Z85" i="66" s="1"/>
  <c r="P34" i="66"/>
  <c r="M61" i="66"/>
  <c r="P61" i="66" s="1"/>
  <c r="P35" i="66"/>
  <c r="O78" i="65"/>
  <c r="M36" i="65"/>
  <c r="G84" i="65"/>
  <c r="G82" i="65"/>
  <c r="N82" i="65"/>
  <c r="M99" i="65"/>
  <c r="F99" i="65"/>
  <c r="L36" i="65"/>
  <c r="O86" i="65"/>
  <c r="Q34" i="65"/>
  <c r="F61" i="65"/>
  <c r="M61" i="65"/>
  <c r="P61" i="65" s="1"/>
  <c r="E73" i="65"/>
  <c r="U73" i="65" s="1"/>
  <c r="M80" i="65"/>
  <c r="N81" i="65"/>
  <c r="G81" i="65"/>
  <c r="N80" i="65"/>
  <c r="G80" i="65"/>
  <c r="L82" i="65"/>
  <c r="Q14" i="65"/>
  <c r="F78" i="65"/>
  <c r="M78" i="65"/>
  <c r="G71" i="65"/>
  <c r="D73" i="65"/>
  <c r="T73" i="65" s="1"/>
  <c r="M49" i="65"/>
  <c r="F49" i="65"/>
  <c r="G49" i="65"/>
  <c r="L79" i="65"/>
  <c r="K49" i="65"/>
  <c r="L81" i="65"/>
  <c r="M83" i="65"/>
  <c r="Q83" i="65" s="1"/>
  <c r="F83" i="65"/>
  <c r="O82" i="65"/>
  <c r="K78" i="65"/>
  <c r="Q35" i="65"/>
  <c r="Q65" i="65"/>
  <c r="E86" i="64"/>
  <c r="I83" i="64"/>
  <c r="D85" i="63"/>
  <c r="E78" i="63"/>
  <c r="J78" i="63"/>
  <c r="E82" i="63"/>
  <c r="J82" i="63"/>
  <c r="F85" i="63"/>
  <c r="C85" i="63"/>
  <c r="I78" i="63"/>
  <c r="E36" i="63"/>
  <c r="J36" i="63"/>
  <c r="J61" i="63"/>
  <c r="E61" i="63"/>
  <c r="I84" i="63"/>
  <c r="E84" i="63"/>
  <c r="G73" i="63"/>
  <c r="H71" i="63"/>
  <c r="J81" i="63"/>
  <c r="E81" i="63"/>
  <c r="H81" i="63"/>
  <c r="I86" i="63"/>
  <c r="I80" i="63"/>
  <c r="E71" i="63"/>
  <c r="D73" i="63"/>
  <c r="J71" i="63"/>
  <c r="E86" i="63"/>
  <c r="J86" i="63"/>
  <c r="K34" i="63"/>
  <c r="K29" i="63"/>
  <c r="K59" i="63"/>
  <c r="K67" i="63"/>
  <c r="J79" i="63"/>
  <c r="I81" i="63"/>
  <c r="H36" i="63"/>
  <c r="I36" i="63"/>
  <c r="H80" i="63"/>
  <c r="I83" i="63"/>
  <c r="C73" i="63"/>
  <c r="I71" i="63"/>
  <c r="H79" i="63"/>
  <c r="H82" i="63"/>
  <c r="I79" i="63"/>
  <c r="E83" i="63"/>
  <c r="J83" i="63"/>
  <c r="F73" i="63"/>
  <c r="K65" i="63"/>
  <c r="J80" i="63"/>
  <c r="K68" i="63"/>
  <c r="K72" i="63"/>
  <c r="E87" i="62"/>
  <c r="G82" i="62"/>
  <c r="N82" i="62"/>
  <c r="Q82" i="62" s="1"/>
  <c r="O82" i="62"/>
  <c r="P82" i="62" s="1"/>
  <c r="O80" i="62"/>
  <c r="F86" i="62"/>
  <c r="M86" i="62"/>
  <c r="P86" i="62" s="1"/>
  <c r="G71" i="62"/>
  <c r="D73" i="62"/>
  <c r="N71" i="62"/>
  <c r="K79" i="62"/>
  <c r="M81" i="62"/>
  <c r="F81" i="62"/>
  <c r="K36" i="62"/>
  <c r="G83" i="62"/>
  <c r="N83" i="62"/>
  <c r="Q83" i="62" s="1"/>
  <c r="L80" i="62"/>
  <c r="F78" i="62"/>
  <c r="C85" i="62"/>
  <c r="M78" i="62"/>
  <c r="P78" i="62" s="1"/>
  <c r="O81" i="62"/>
  <c r="G86" i="62"/>
  <c r="N86" i="62"/>
  <c r="J73" i="62"/>
  <c r="K49" i="62"/>
  <c r="M36" i="62"/>
  <c r="F36" i="62"/>
  <c r="K81" i="62"/>
  <c r="F71" i="62"/>
  <c r="C73" i="62"/>
  <c r="M71" i="62"/>
  <c r="I73" i="62"/>
  <c r="L71" i="62"/>
  <c r="N81" i="62"/>
  <c r="G81" i="62"/>
  <c r="K82" i="62"/>
  <c r="O36" i="62"/>
  <c r="D85" i="62"/>
  <c r="G78" i="62"/>
  <c r="N78" i="62"/>
  <c r="Q78" i="62" s="1"/>
  <c r="Q68" i="62"/>
  <c r="O71" i="62"/>
  <c r="Q59" i="62"/>
  <c r="F80" i="62"/>
  <c r="F82" i="62"/>
  <c r="Q72" i="62"/>
  <c r="K84" i="62"/>
  <c r="Q29" i="62"/>
  <c r="H85" i="62"/>
  <c r="K78" i="62"/>
  <c r="L81" i="62"/>
  <c r="K80" i="62"/>
  <c r="O99" i="62"/>
  <c r="P99" i="62" s="1"/>
  <c r="N61" i="62"/>
  <c r="Q61" i="62" s="1"/>
  <c r="G61" i="62"/>
  <c r="F84" i="62"/>
  <c r="M84" i="62"/>
  <c r="Q84" i="62" s="1"/>
  <c r="G84" i="62"/>
  <c r="L79" i="62"/>
  <c r="F83" i="62"/>
  <c r="M83" i="62"/>
  <c r="P83" i="62" s="1"/>
  <c r="L82" i="62"/>
  <c r="O79" i="62"/>
  <c r="L36" i="62"/>
  <c r="F79" i="62"/>
  <c r="M79" i="62"/>
  <c r="K71" i="62"/>
  <c r="H73" i="62"/>
  <c r="J85" i="62"/>
  <c r="G36" i="62"/>
  <c r="N36" i="62"/>
  <c r="O84" i="62"/>
  <c r="P65" i="62"/>
  <c r="Q33" i="62"/>
  <c r="M80" i="62"/>
  <c r="P80" i="62" s="1"/>
  <c r="N79" i="62"/>
  <c r="Q79" i="62" s="1"/>
  <c r="I85" i="62"/>
  <c r="P61" i="62"/>
  <c r="E87" i="61"/>
  <c r="O99" i="61"/>
  <c r="P99" i="61" s="1"/>
  <c r="J85" i="61"/>
  <c r="F79" i="61"/>
  <c r="M79" i="61"/>
  <c r="P79" i="61" s="1"/>
  <c r="C85" i="61"/>
  <c r="G82" i="61"/>
  <c r="N82" i="61"/>
  <c r="Q82" i="61" s="1"/>
  <c r="N81" i="61"/>
  <c r="G81" i="61"/>
  <c r="F83" i="61"/>
  <c r="M83" i="61"/>
  <c r="P83" i="61" s="1"/>
  <c r="G71" i="61"/>
  <c r="D73" i="61"/>
  <c r="N71" i="61"/>
  <c r="K79" i="61"/>
  <c r="J73" i="61"/>
  <c r="K80" i="61"/>
  <c r="G79" i="61"/>
  <c r="N61" i="61"/>
  <c r="Q61" i="61" s="1"/>
  <c r="G61" i="61"/>
  <c r="F71" i="61"/>
  <c r="C73" i="61"/>
  <c r="M71" i="61"/>
  <c r="P71" i="61" s="1"/>
  <c r="F86" i="61"/>
  <c r="M86" i="61"/>
  <c r="P86" i="61" s="1"/>
  <c r="O81" i="61"/>
  <c r="G83" i="61"/>
  <c r="N83" i="61"/>
  <c r="Q83" i="61" s="1"/>
  <c r="O80" i="61"/>
  <c r="P80" i="61" s="1"/>
  <c r="G36" i="61"/>
  <c r="N36" i="61"/>
  <c r="L73" i="61"/>
  <c r="L79" i="61"/>
  <c r="O79" i="61"/>
  <c r="L36" i="61"/>
  <c r="K71" i="61"/>
  <c r="H73" i="61"/>
  <c r="K49" i="61"/>
  <c r="M81" i="61"/>
  <c r="P81" i="61" s="1"/>
  <c r="F81" i="61"/>
  <c r="H85" i="61"/>
  <c r="K78" i="61"/>
  <c r="M78" i="61"/>
  <c r="P78" i="61" s="1"/>
  <c r="F84" i="61"/>
  <c r="M84" i="61"/>
  <c r="P84" i="61" s="1"/>
  <c r="G84" i="61"/>
  <c r="M36" i="61"/>
  <c r="F36" i="61"/>
  <c r="K81" i="61"/>
  <c r="K36" i="61"/>
  <c r="K82" i="61"/>
  <c r="O82" i="61"/>
  <c r="P82" i="61" s="1"/>
  <c r="L81" i="61"/>
  <c r="D85" i="61"/>
  <c r="G78" i="61"/>
  <c r="N78" i="61"/>
  <c r="L82" i="61"/>
  <c r="O36" i="61"/>
  <c r="G86" i="61"/>
  <c r="N86" i="61"/>
  <c r="F99" i="61"/>
  <c r="F80" i="61"/>
  <c r="Q59" i="61"/>
  <c r="Q67" i="61"/>
  <c r="Q29" i="61"/>
  <c r="Q68" i="61"/>
  <c r="K84" i="61"/>
  <c r="P31" i="61"/>
  <c r="I85" i="61"/>
  <c r="O49" i="65" l="1"/>
  <c r="P49" i="65" s="1"/>
  <c r="N71" i="65"/>
  <c r="K82" i="65"/>
  <c r="G79" i="65"/>
  <c r="I73" i="65"/>
  <c r="Y73" i="65" s="1"/>
  <c r="Q69" i="65"/>
  <c r="O99" i="65"/>
  <c r="P99" i="65" s="1"/>
  <c r="F82" i="65"/>
  <c r="M82" i="65"/>
  <c r="Q82" i="65" s="1"/>
  <c r="K14" i="64"/>
  <c r="P14" i="65"/>
  <c r="L80" i="65"/>
  <c r="F79" i="65"/>
  <c r="O79" i="65"/>
  <c r="C85" i="65"/>
  <c r="S85" i="65" s="1"/>
  <c r="N79" i="65"/>
  <c r="F81" i="65"/>
  <c r="Q97" i="65"/>
  <c r="M84" i="65"/>
  <c r="M81" i="65"/>
  <c r="N84" i="65"/>
  <c r="C73" i="65"/>
  <c r="S73" i="65" s="1"/>
  <c r="K81" i="65"/>
  <c r="L84" i="65"/>
  <c r="T49" i="65"/>
  <c r="N49" i="65"/>
  <c r="Q49" i="65" s="1"/>
  <c r="G36" i="65"/>
  <c r="O81" i="65"/>
  <c r="P81" i="65" s="1"/>
  <c r="J85" i="65"/>
  <c r="Z85" i="65" s="1"/>
  <c r="Q47" i="65"/>
  <c r="Q29" i="65"/>
  <c r="P83" i="65"/>
  <c r="L99" i="65"/>
  <c r="N36" i="65"/>
  <c r="Q36" i="65" s="1"/>
  <c r="F36" i="65"/>
  <c r="O36" i="65"/>
  <c r="P36" i="65" s="1"/>
  <c r="I85" i="65"/>
  <c r="Y85" i="65" s="1"/>
  <c r="Y99" i="65"/>
  <c r="H84" i="64"/>
  <c r="K70" i="64"/>
  <c r="K59" i="64"/>
  <c r="H82" i="64"/>
  <c r="H81" i="64"/>
  <c r="K68" i="64"/>
  <c r="J79" i="64"/>
  <c r="K31" i="64"/>
  <c r="K65" i="64"/>
  <c r="K66" i="64"/>
  <c r="J83" i="64"/>
  <c r="K83" i="64" s="1"/>
  <c r="K72" i="64"/>
  <c r="H71" i="64"/>
  <c r="K83" i="63"/>
  <c r="I81" i="64"/>
  <c r="E83" i="64"/>
  <c r="K86" i="63"/>
  <c r="I82" i="64"/>
  <c r="I86" i="64"/>
  <c r="K86" i="64" s="1"/>
  <c r="K34" i="64"/>
  <c r="K25" i="64"/>
  <c r="K33" i="64"/>
  <c r="E36" i="64"/>
  <c r="E71" i="64"/>
  <c r="K97" i="64"/>
  <c r="G78" i="65"/>
  <c r="P14" i="66"/>
  <c r="Q36" i="61"/>
  <c r="P86" i="66"/>
  <c r="P71" i="62"/>
  <c r="J73" i="65"/>
  <c r="Z73" i="65" s="1"/>
  <c r="O71" i="65"/>
  <c r="K29" i="64"/>
  <c r="Q81" i="62"/>
  <c r="P36" i="62"/>
  <c r="L86" i="65"/>
  <c r="N78" i="65"/>
  <c r="Q47" i="66"/>
  <c r="O99" i="66"/>
  <c r="P99" i="66" s="1"/>
  <c r="N71" i="66"/>
  <c r="K30" i="64"/>
  <c r="K84" i="65"/>
  <c r="K67" i="64"/>
  <c r="U71" i="66"/>
  <c r="E73" i="66"/>
  <c r="U73" i="66" s="1"/>
  <c r="D85" i="65"/>
  <c r="T85" i="65" s="1"/>
  <c r="F82" i="66"/>
  <c r="M36" i="66"/>
  <c r="P36" i="66" s="1"/>
  <c r="L71" i="66"/>
  <c r="Q79" i="66"/>
  <c r="P49" i="62"/>
  <c r="S61" i="66"/>
  <c r="F61" i="66"/>
  <c r="F71" i="65"/>
  <c r="P33" i="65"/>
  <c r="K36" i="65"/>
  <c r="Q81" i="66"/>
  <c r="Q61" i="66"/>
  <c r="P66" i="65"/>
  <c r="P72" i="65"/>
  <c r="Q30" i="66"/>
  <c r="Q67" i="66"/>
  <c r="T99" i="66"/>
  <c r="G99" i="66"/>
  <c r="E78" i="64"/>
  <c r="F84" i="66"/>
  <c r="Q86" i="66"/>
  <c r="Q69" i="66"/>
  <c r="K71" i="66"/>
  <c r="L71" i="65"/>
  <c r="E85" i="65"/>
  <c r="U85" i="65" s="1"/>
  <c r="M71" i="65"/>
  <c r="P71" i="65" s="1"/>
  <c r="U84" i="65"/>
  <c r="K71" i="65"/>
  <c r="F84" i="65"/>
  <c r="J82" i="64"/>
  <c r="C85" i="64"/>
  <c r="M85" i="64" s="1"/>
  <c r="D73" i="64"/>
  <c r="N73" i="64" s="1"/>
  <c r="J71" i="64"/>
  <c r="E81" i="64"/>
  <c r="J81" i="64"/>
  <c r="K61" i="63"/>
  <c r="H78" i="64"/>
  <c r="G73" i="64"/>
  <c r="Q73" i="64" s="1"/>
  <c r="J61" i="64"/>
  <c r="E61" i="64"/>
  <c r="E79" i="64"/>
  <c r="I84" i="64"/>
  <c r="E84" i="64"/>
  <c r="Q79" i="64"/>
  <c r="K82" i="63"/>
  <c r="N84" i="64"/>
  <c r="J84" i="64"/>
  <c r="H80" i="64"/>
  <c r="H79" i="64"/>
  <c r="G85" i="64"/>
  <c r="Q85" i="64" s="1"/>
  <c r="F85" i="64"/>
  <c r="F87" i="64" s="1"/>
  <c r="P87" i="64" s="1"/>
  <c r="K79" i="63"/>
  <c r="I80" i="64"/>
  <c r="I36" i="64"/>
  <c r="I79" i="64"/>
  <c r="I78" i="64"/>
  <c r="E80" i="64"/>
  <c r="E82" i="64"/>
  <c r="J80" i="64"/>
  <c r="K80" i="63"/>
  <c r="K99" i="66"/>
  <c r="M71" i="66"/>
  <c r="P71" i="66" s="1"/>
  <c r="C73" i="66"/>
  <c r="S73" i="66" s="1"/>
  <c r="P82" i="66"/>
  <c r="Q82" i="66"/>
  <c r="M84" i="66"/>
  <c r="P84" i="66" s="1"/>
  <c r="P79" i="66"/>
  <c r="P72" i="66"/>
  <c r="F71" i="66"/>
  <c r="I73" i="66"/>
  <c r="Y73" i="66" s="1"/>
  <c r="C85" i="66"/>
  <c r="S85" i="66" s="1"/>
  <c r="X49" i="66"/>
  <c r="K49" i="66"/>
  <c r="M49" i="66"/>
  <c r="P49" i="66" s="1"/>
  <c r="O73" i="66"/>
  <c r="Q80" i="66"/>
  <c r="P81" i="66"/>
  <c r="K36" i="66"/>
  <c r="Q83" i="66"/>
  <c r="Q25" i="66"/>
  <c r="G86" i="65"/>
  <c r="F80" i="65"/>
  <c r="T61" i="65"/>
  <c r="G61" i="65"/>
  <c r="N61" i="65"/>
  <c r="Q61" i="65" s="1"/>
  <c r="P86" i="65"/>
  <c r="N86" i="65"/>
  <c r="Q86" i="65" s="1"/>
  <c r="M79" i="65"/>
  <c r="Q79" i="65" s="1"/>
  <c r="H85" i="65"/>
  <c r="X85" i="65" s="1"/>
  <c r="H73" i="65"/>
  <c r="X73" i="65" s="1"/>
  <c r="K79" i="65"/>
  <c r="Q66" i="65"/>
  <c r="P78" i="65"/>
  <c r="Q80" i="65"/>
  <c r="O80" i="65"/>
  <c r="P80" i="65" s="1"/>
  <c r="Z80" i="65"/>
  <c r="K80" i="65"/>
  <c r="I99" i="64"/>
  <c r="M99" i="64"/>
  <c r="I61" i="64"/>
  <c r="P61" i="64"/>
  <c r="Q86" i="64"/>
  <c r="H86" i="64"/>
  <c r="C73" i="64"/>
  <c r="M73" i="64" s="1"/>
  <c r="I71" i="64"/>
  <c r="F73" i="64"/>
  <c r="P73" i="64" s="1"/>
  <c r="K47" i="64"/>
  <c r="I49" i="64"/>
  <c r="M49" i="64"/>
  <c r="D85" i="64"/>
  <c r="N85" i="64" s="1"/>
  <c r="H36" i="64"/>
  <c r="J36" i="64"/>
  <c r="J78" i="64"/>
  <c r="J87" i="66"/>
  <c r="Z87" i="66" s="1"/>
  <c r="L85" i="66"/>
  <c r="I87" i="66"/>
  <c r="Y87" i="66" s="1"/>
  <c r="E87" i="66"/>
  <c r="U87" i="66" s="1"/>
  <c r="O85" i="66"/>
  <c r="Q99" i="66"/>
  <c r="D87" i="66"/>
  <c r="T87" i="66" s="1"/>
  <c r="N85" i="66"/>
  <c r="G85" i="66"/>
  <c r="H87" i="66"/>
  <c r="X87" i="66" s="1"/>
  <c r="K85" i="66"/>
  <c r="K73" i="66"/>
  <c r="G73" i="66"/>
  <c r="P80" i="66"/>
  <c r="P78" i="66"/>
  <c r="Q78" i="66"/>
  <c r="G73" i="65"/>
  <c r="Q81" i="65"/>
  <c r="P79" i="65"/>
  <c r="F73" i="65"/>
  <c r="P84" i="65"/>
  <c r="Q78" i="65"/>
  <c r="Q99" i="65"/>
  <c r="E85" i="63"/>
  <c r="J85" i="63"/>
  <c r="D87" i="63"/>
  <c r="C87" i="63"/>
  <c r="I85" i="63"/>
  <c r="F87" i="63"/>
  <c r="I73" i="63"/>
  <c r="E73" i="63"/>
  <c r="J73" i="63"/>
  <c r="H73" i="63"/>
  <c r="K84" i="63"/>
  <c r="H85" i="63"/>
  <c r="K81" i="63"/>
  <c r="K36" i="63"/>
  <c r="K71" i="63"/>
  <c r="K78" i="63"/>
  <c r="C87" i="62"/>
  <c r="M85" i="62"/>
  <c r="F85" i="62"/>
  <c r="K73" i="62"/>
  <c r="H87" i="62"/>
  <c r="K85" i="62"/>
  <c r="L73" i="62"/>
  <c r="J87" i="62"/>
  <c r="O87" i="62" s="1"/>
  <c r="O73" i="62"/>
  <c r="Q71" i="62"/>
  <c r="P81" i="62"/>
  <c r="Q36" i="62"/>
  <c r="P79" i="62"/>
  <c r="O85" i="62"/>
  <c r="L85" i="62"/>
  <c r="I87" i="62"/>
  <c r="G85" i="62"/>
  <c r="D87" i="62"/>
  <c r="N85" i="62"/>
  <c r="Q85" i="62" s="1"/>
  <c r="M73" i="62"/>
  <c r="F73" i="62"/>
  <c r="G73" i="62"/>
  <c r="N73" i="62"/>
  <c r="P84" i="62"/>
  <c r="Q80" i="62"/>
  <c r="Q86" i="62"/>
  <c r="M73" i="61"/>
  <c r="F73" i="61"/>
  <c r="G73" i="61"/>
  <c r="N73" i="61"/>
  <c r="L85" i="61"/>
  <c r="I87" i="61"/>
  <c r="J87" i="61"/>
  <c r="H87" i="61"/>
  <c r="K85" i="61"/>
  <c r="Q71" i="61"/>
  <c r="Q81" i="61"/>
  <c r="O85" i="61"/>
  <c r="Q86" i="61"/>
  <c r="Q78" i="61"/>
  <c r="P36" i="61"/>
  <c r="G85" i="61"/>
  <c r="N85" i="61"/>
  <c r="D87" i="61"/>
  <c r="O87" i="61"/>
  <c r="K73" i="61"/>
  <c r="C87" i="61"/>
  <c r="M85" i="61"/>
  <c r="F85" i="61"/>
  <c r="O73" i="61"/>
  <c r="Q84" i="61"/>
  <c r="Q79" i="61"/>
  <c r="E98" i="38"/>
  <c r="O60" i="38"/>
  <c r="E60" i="38"/>
  <c r="E58" i="38"/>
  <c r="E57" i="38"/>
  <c r="E56" i="38"/>
  <c r="E55" i="38"/>
  <c r="R60" i="38"/>
  <c r="J60" i="38"/>
  <c r="I60" i="38"/>
  <c r="H60" i="38"/>
  <c r="J58" i="38"/>
  <c r="I58" i="38"/>
  <c r="H58" i="38"/>
  <c r="J57" i="38"/>
  <c r="I57" i="38"/>
  <c r="H57" i="38"/>
  <c r="J56" i="38"/>
  <c r="I56" i="38"/>
  <c r="H56" i="38"/>
  <c r="J55" i="38"/>
  <c r="I55" i="38"/>
  <c r="H55" i="38"/>
  <c r="E24" i="38"/>
  <c r="J24" i="38"/>
  <c r="I24" i="38"/>
  <c r="H24" i="38"/>
  <c r="N73" i="65" l="1"/>
  <c r="P82" i="65"/>
  <c r="L73" i="65"/>
  <c r="J87" i="65"/>
  <c r="Z87" i="65" s="1"/>
  <c r="Q84" i="65"/>
  <c r="C87" i="65"/>
  <c r="S87" i="65" s="1"/>
  <c r="N85" i="65"/>
  <c r="I87" i="65"/>
  <c r="Y87" i="65" s="1"/>
  <c r="K79" i="64"/>
  <c r="O73" i="65"/>
  <c r="G85" i="65"/>
  <c r="D87" i="65"/>
  <c r="T87" i="65" s="1"/>
  <c r="K85" i="65"/>
  <c r="K57" i="38"/>
  <c r="K82" i="64"/>
  <c r="K36" i="64"/>
  <c r="K80" i="64"/>
  <c r="K81" i="64"/>
  <c r="K24" i="38"/>
  <c r="Q73" i="61"/>
  <c r="Q36" i="66"/>
  <c r="G87" i="64"/>
  <c r="Q87" i="64" s="1"/>
  <c r="N73" i="66"/>
  <c r="Q73" i="66" s="1"/>
  <c r="C87" i="66"/>
  <c r="S87" i="66" s="1"/>
  <c r="M73" i="66"/>
  <c r="Q71" i="66"/>
  <c r="M85" i="66"/>
  <c r="P85" i="66" s="1"/>
  <c r="F73" i="66"/>
  <c r="E87" i="65"/>
  <c r="U87" i="65" s="1"/>
  <c r="O85" i="65"/>
  <c r="F85" i="65"/>
  <c r="Q71" i="65"/>
  <c r="C87" i="64"/>
  <c r="M87" i="64" s="1"/>
  <c r="I85" i="64"/>
  <c r="P85" i="64"/>
  <c r="K71" i="64"/>
  <c r="H73" i="64"/>
  <c r="J73" i="64"/>
  <c r="K61" i="64"/>
  <c r="E73" i="64"/>
  <c r="K84" i="64"/>
  <c r="H85" i="64"/>
  <c r="K78" i="64"/>
  <c r="D87" i="64"/>
  <c r="N87" i="64" s="1"/>
  <c r="Q84" i="66"/>
  <c r="F85" i="66"/>
  <c r="L73" i="66"/>
  <c r="P73" i="66"/>
  <c r="Q49" i="66"/>
  <c r="M73" i="65"/>
  <c r="P73" i="65" s="1"/>
  <c r="K73" i="65"/>
  <c r="H87" i="65"/>
  <c r="X87" i="65" s="1"/>
  <c r="L85" i="65"/>
  <c r="M85" i="65"/>
  <c r="K99" i="64"/>
  <c r="I73" i="64"/>
  <c r="K49" i="64"/>
  <c r="E85" i="64"/>
  <c r="J85" i="64"/>
  <c r="O87" i="66"/>
  <c r="K87" i="66"/>
  <c r="L87" i="66"/>
  <c r="G87" i="66"/>
  <c r="N87" i="66"/>
  <c r="F87" i="65"/>
  <c r="G87" i="65"/>
  <c r="N87" i="65"/>
  <c r="I87" i="63"/>
  <c r="E87" i="63"/>
  <c r="J87" i="63"/>
  <c r="H87" i="63"/>
  <c r="K73" i="63"/>
  <c r="K85" i="63"/>
  <c r="L87" i="62"/>
  <c r="F87" i="62"/>
  <c r="M87" i="62"/>
  <c r="P87" i="62" s="1"/>
  <c r="P73" i="62"/>
  <c r="P85" i="62"/>
  <c r="Q73" i="62"/>
  <c r="G87" i="62"/>
  <c r="N87" i="62"/>
  <c r="K87" i="62"/>
  <c r="G87" i="61"/>
  <c r="N87" i="61"/>
  <c r="K87" i="61"/>
  <c r="L87" i="61"/>
  <c r="P73" i="61"/>
  <c r="F87" i="61"/>
  <c r="M87" i="61"/>
  <c r="P87" i="61" s="1"/>
  <c r="P85" i="61"/>
  <c r="Q85" i="61"/>
  <c r="K56" i="38"/>
  <c r="K60" i="38"/>
  <c r="D70" i="38"/>
  <c r="K55" i="38"/>
  <c r="C29" i="38"/>
  <c r="C68" i="38"/>
  <c r="C67" i="38"/>
  <c r="C69" i="38"/>
  <c r="D35" i="38"/>
  <c r="C72" i="38"/>
  <c r="E48" i="38"/>
  <c r="D72" i="38"/>
  <c r="K58" i="38"/>
  <c r="J48" i="38"/>
  <c r="K87" i="65" l="1"/>
  <c r="I87" i="64"/>
  <c r="F87" i="66"/>
  <c r="H87" i="64"/>
  <c r="P85" i="65"/>
  <c r="Q85" i="66"/>
  <c r="M87" i="66"/>
  <c r="O87" i="65"/>
  <c r="Q73" i="65"/>
  <c r="K85" i="64"/>
  <c r="K73" i="64"/>
  <c r="E87" i="64"/>
  <c r="J87" i="64"/>
  <c r="K87" i="63"/>
  <c r="P87" i="66"/>
  <c r="Q85" i="65"/>
  <c r="M87" i="65"/>
  <c r="Q87" i="65" s="1"/>
  <c r="L87" i="65"/>
  <c r="Q87" i="66"/>
  <c r="Q87" i="62"/>
  <c r="Q87" i="61"/>
  <c r="E44" i="38"/>
  <c r="I7" i="38"/>
  <c r="I46" i="38"/>
  <c r="F65" i="38"/>
  <c r="I18" i="38"/>
  <c r="J45" i="38"/>
  <c r="G29" i="38"/>
  <c r="I45" i="38"/>
  <c r="E45" i="38"/>
  <c r="J13" i="38"/>
  <c r="D69" i="38"/>
  <c r="E69" i="38" s="1"/>
  <c r="E95" i="38"/>
  <c r="E93" i="38"/>
  <c r="E43" i="38"/>
  <c r="G33" i="38"/>
  <c r="I9" i="38"/>
  <c r="G34" i="38"/>
  <c r="H10" i="38"/>
  <c r="F30" i="38"/>
  <c r="D67" i="38"/>
  <c r="E67" i="38" s="1"/>
  <c r="J43" i="38"/>
  <c r="G31" i="38"/>
  <c r="E94" i="38"/>
  <c r="E91" i="38"/>
  <c r="E46" i="38"/>
  <c r="D68" i="38"/>
  <c r="C70" i="38"/>
  <c r="E96" i="38"/>
  <c r="C97" i="38"/>
  <c r="D97" i="38"/>
  <c r="E92" i="38"/>
  <c r="E7" i="38"/>
  <c r="E13" i="38"/>
  <c r="F25" i="38"/>
  <c r="F59" i="38"/>
  <c r="F61" i="38" s="1"/>
  <c r="D30" i="38"/>
  <c r="J8" i="38"/>
  <c r="E8" i="38"/>
  <c r="C33" i="38"/>
  <c r="I11" i="38"/>
  <c r="C30" i="38"/>
  <c r="C32" i="38"/>
  <c r="I10" i="38"/>
  <c r="C31" i="38"/>
  <c r="F33" i="38"/>
  <c r="J18" i="38"/>
  <c r="D25" i="38"/>
  <c r="E18" i="38"/>
  <c r="H22" i="38"/>
  <c r="J21" i="38"/>
  <c r="E21" i="38"/>
  <c r="J22" i="38"/>
  <c r="E22" i="38"/>
  <c r="I23" i="38"/>
  <c r="G59" i="38"/>
  <c r="G35" i="38"/>
  <c r="H13" i="38"/>
  <c r="G68" i="38"/>
  <c r="H44" i="38"/>
  <c r="F35" i="38"/>
  <c r="F68" i="38"/>
  <c r="H46" i="38"/>
  <c r="G70" i="38"/>
  <c r="G30" i="38"/>
  <c r="J20" i="38"/>
  <c r="E20" i="38"/>
  <c r="H19" i="38"/>
  <c r="I53" i="38"/>
  <c r="C86" i="38"/>
  <c r="F72" i="38"/>
  <c r="F67" i="38"/>
  <c r="F32" i="38"/>
  <c r="H53" i="38"/>
  <c r="H21" i="38"/>
  <c r="H23" i="38"/>
  <c r="J19" i="38"/>
  <c r="E19" i="38"/>
  <c r="J23" i="38"/>
  <c r="E23" i="38"/>
  <c r="I22" i="38"/>
  <c r="I19" i="38"/>
  <c r="D84" i="38"/>
  <c r="I43" i="38"/>
  <c r="I44" i="38"/>
  <c r="H45" i="38"/>
  <c r="G69" i="38"/>
  <c r="F69" i="38"/>
  <c r="F70" i="38"/>
  <c r="G72" i="38"/>
  <c r="H48" i="38"/>
  <c r="G67" i="38"/>
  <c r="H43" i="38"/>
  <c r="D59" i="38"/>
  <c r="G25" i="38"/>
  <c r="H18" i="38"/>
  <c r="H20" i="38"/>
  <c r="J53" i="38"/>
  <c r="E53" i="38"/>
  <c r="I21" i="38"/>
  <c r="I20" i="38"/>
  <c r="E72" i="38"/>
  <c r="D86" i="38"/>
  <c r="I48" i="38"/>
  <c r="J46" i="38"/>
  <c r="C25" i="38"/>
  <c r="J44" i="38"/>
  <c r="K87" i="64" l="1"/>
  <c r="P87" i="65"/>
  <c r="F29" i="38"/>
  <c r="K18" i="38"/>
  <c r="K46" i="38"/>
  <c r="H41" i="38"/>
  <c r="K45" i="38"/>
  <c r="H7" i="38"/>
  <c r="E70" i="38"/>
  <c r="C35" i="38"/>
  <c r="E35" i="38" s="1"/>
  <c r="I13" i="38"/>
  <c r="K13" i="38" s="1"/>
  <c r="J68" i="38"/>
  <c r="D29" i="38"/>
  <c r="J29" i="38" s="1"/>
  <c r="G32" i="38"/>
  <c r="C34" i="38"/>
  <c r="K23" i="38"/>
  <c r="E68" i="38"/>
  <c r="H11" i="38"/>
  <c r="J7" i="38"/>
  <c r="K7" i="38" s="1"/>
  <c r="I12" i="38"/>
  <c r="G65" i="38"/>
  <c r="D99" i="38"/>
  <c r="K53" i="38"/>
  <c r="F31" i="38"/>
  <c r="H12" i="38"/>
  <c r="H8" i="38"/>
  <c r="K44" i="38"/>
  <c r="E97" i="38"/>
  <c r="F34" i="38"/>
  <c r="J35" i="38"/>
  <c r="G66" i="38"/>
  <c r="G14" i="38"/>
  <c r="C99" i="38"/>
  <c r="H9" i="38"/>
  <c r="F14" i="38"/>
  <c r="I8" i="38"/>
  <c r="J72" i="38"/>
  <c r="I70" i="38"/>
  <c r="J69" i="38"/>
  <c r="K19" i="38"/>
  <c r="I72" i="38"/>
  <c r="J67" i="38"/>
  <c r="J70" i="38"/>
  <c r="D14" i="38"/>
  <c r="C65" i="38"/>
  <c r="I41" i="38"/>
  <c r="G86" i="38"/>
  <c r="J86" i="38" s="1"/>
  <c r="H72" i="38"/>
  <c r="D33" i="38"/>
  <c r="J11" i="38"/>
  <c r="K11" i="38" s="1"/>
  <c r="E11" i="38"/>
  <c r="F86" i="38"/>
  <c r="I86" i="38" s="1"/>
  <c r="E10" i="38"/>
  <c r="D32" i="38"/>
  <c r="J10" i="38"/>
  <c r="K10" i="38" s="1"/>
  <c r="H30" i="38"/>
  <c r="G84" i="38"/>
  <c r="H35" i="38"/>
  <c r="I32" i="38"/>
  <c r="C81" i="38"/>
  <c r="K48" i="38"/>
  <c r="D34" i="38"/>
  <c r="J12" i="38"/>
  <c r="E12" i="38"/>
  <c r="F81" i="38"/>
  <c r="I54" i="38"/>
  <c r="C47" i="38"/>
  <c r="G82" i="38"/>
  <c r="H33" i="38"/>
  <c r="H70" i="38"/>
  <c r="J25" i="38"/>
  <c r="E25" i="38"/>
  <c r="F82" i="38"/>
  <c r="E30" i="38"/>
  <c r="J30" i="38"/>
  <c r="I69" i="38"/>
  <c r="I68" i="38"/>
  <c r="K22" i="38"/>
  <c r="K43" i="38"/>
  <c r="E86" i="38"/>
  <c r="E54" i="38"/>
  <c r="J54" i="38"/>
  <c r="D47" i="38"/>
  <c r="G83" i="38"/>
  <c r="D31" i="38"/>
  <c r="J9" i="38"/>
  <c r="K9" i="38" s="1"/>
  <c r="E9" i="38"/>
  <c r="H59" i="38"/>
  <c r="G61" i="38"/>
  <c r="F84" i="38"/>
  <c r="H54" i="38"/>
  <c r="C59" i="38"/>
  <c r="E59" i="38" s="1"/>
  <c r="K20" i="38"/>
  <c r="K21" i="38"/>
  <c r="I25" i="38"/>
  <c r="D65" i="38"/>
  <c r="J41" i="38"/>
  <c r="E41" i="38"/>
  <c r="D61" i="38"/>
  <c r="J59" i="38"/>
  <c r="H25" i="38"/>
  <c r="H67" i="38"/>
  <c r="H69" i="38"/>
  <c r="G80" i="38"/>
  <c r="H68" i="38"/>
  <c r="C80" i="38"/>
  <c r="I30" i="38"/>
  <c r="C82" i="38"/>
  <c r="I33" i="38"/>
  <c r="I67" i="38"/>
  <c r="F78" i="38" l="1"/>
  <c r="H29" i="38"/>
  <c r="I29" i="38"/>
  <c r="K29" i="38" s="1"/>
  <c r="G81" i="38"/>
  <c r="E29" i="38"/>
  <c r="H65" i="38"/>
  <c r="C83" i="38"/>
  <c r="I34" i="38"/>
  <c r="K72" i="38"/>
  <c r="H34" i="38"/>
  <c r="F83" i="38"/>
  <c r="I35" i="38"/>
  <c r="C36" i="38"/>
  <c r="K68" i="38"/>
  <c r="C84" i="38"/>
  <c r="E84" i="38" s="1"/>
  <c r="H32" i="38"/>
  <c r="I14" i="38"/>
  <c r="E99" i="38"/>
  <c r="H14" i="38"/>
  <c r="G78" i="38"/>
  <c r="K12" i="38"/>
  <c r="G36" i="38"/>
  <c r="I31" i="38"/>
  <c r="H31" i="38"/>
  <c r="K8" i="38"/>
  <c r="F80" i="38"/>
  <c r="F36" i="38"/>
  <c r="J91" i="38"/>
  <c r="H42" i="38"/>
  <c r="J84" i="38"/>
  <c r="G47" i="38"/>
  <c r="J47" i="38" s="1"/>
  <c r="J14" i="38"/>
  <c r="K70" i="38"/>
  <c r="E14" i="38"/>
  <c r="G79" i="38"/>
  <c r="K54" i="38"/>
  <c r="K41" i="38"/>
  <c r="F47" i="38"/>
  <c r="I47" i="38" s="1"/>
  <c r="F66" i="38"/>
  <c r="H66" i="38" s="1"/>
  <c r="C49" i="38"/>
  <c r="D49" i="38"/>
  <c r="E47" i="38"/>
  <c r="I59" i="38"/>
  <c r="C61" i="38"/>
  <c r="E61" i="38" s="1"/>
  <c r="I94" i="38"/>
  <c r="I95" i="38"/>
  <c r="H84" i="38"/>
  <c r="I98" i="38"/>
  <c r="J33" i="38"/>
  <c r="K33" i="38" s="1"/>
  <c r="E33" i="38"/>
  <c r="D82" i="38"/>
  <c r="G71" i="38"/>
  <c r="K67" i="38"/>
  <c r="I82" i="38"/>
  <c r="H94" i="38"/>
  <c r="J94" i="38"/>
  <c r="D80" i="38"/>
  <c r="J31" i="38"/>
  <c r="E31" i="38"/>
  <c r="H96" i="38"/>
  <c r="J96" i="38"/>
  <c r="I91" i="38"/>
  <c r="I81" i="38"/>
  <c r="D81" i="38"/>
  <c r="J32" i="38"/>
  <c r="K32" i="38" s="1"/>
  <c r="E32" i="38"/>
  <c r="H98" i="38"/>
  <c r="J98" i="38"/>
  <c r="I65" i="38"/>
  <c r="C78" i="38"/>
  <c r="K25" i="38"/>
  <c r="H95" i="38"/>
  <c r="J95" i="38"/>
  <c r="H93" i="38"/>
  <c r="J93" i="38"/>
  <c r="H61" i="38"/>
  <c r="I96" i="38"/>
  <c r="D66" i="38"/>
  <c r="D71" i="38" s="1"/>
  <c r="E42" i="38"/>
  <c r="J42" i="38"/>
  <c r="H82" i="38"/>
  <c r="C66" i="38"/>
  <c r="I42" i="38"/>
  <c r="H86" i="38"/>
  <c r="J61" i="38"/>
  <c r="E65" i="38"/>
  <c r="J65" i="38"/>
  <c r="I93" i="38"/>
  <c r="D83" i="38"/>
  <c r="E34" i="38"/>
  <c r="J34" i="38"/>
  <c r="K86" i="38"/>
  <c r="K30" i="38"/>
  <c r="D36" i="38"/>
  <c r="D78" i="38"/>
  <c r="K69" i="38"/>
  <c r="I80" i="38" l="1"/>
  <c r="I36" i="38"/>
  <c r="K34" i="38"/>
  <c r="I83" i="38"/>
  <c r="H81" i="38"/>
  <c r="H80" i="38"/>
  <c r="K35" i="38"/>
  <c r="H83" i="38"/>
  <c r="I84" i="38"/>
  <c r="H78" i="38"/>
  <c r="K14" i="38"/>
  <c r="G49" i="38"/>
  <c r="J49" i="38" s="1"/>
  <c r="K31" i="38"/>
  <c r="H36" i="38"/>
  <c r="K98" i="38"/>
  <c r="H47" i="38"/>
  <c r="H91" i="38"/>
  <c r="K95" i="38"/>
  <c r="G85" i="38"/>
  <c r="G87" i="38" s="1"/>
  <c r="K59" i="38"/>
  <c r="K65" i="38"/>
  <c r="K94" i="38"/>
  <c r="K47" i="38"/>
  <c r="F49" i="38"/>
  <c r="K91" i="38"/>
  <c r="F71" i="38"/>
  <c r="H71" i="38" s="1"/>
  <c r="H92" i="38"/>
  <c r="F79" i="38"/>
  <c r="J36" i="38"/>
  <c r="E36" i="38"/>
  <c r="E80" i="38"/>
  <c r="J80" i="38"/>
  <c r="I61" i="38"/>
  <c r="K42" i="38"/>
  <c r="J78" i="38"/>
  <c r="E78" i="38"/>
  <c r="E83" i="38"/>
  <c r="J83" i="38"/>
  <c r="D73" i="38"/>
  <c r="J71" i="38"/>
  <c r="I66" i="38"/>
  <c r="C79" i="38"/>
  <c r="C85" i="38" s="1"/>
  <c r="E66" i="38"/>
  <c r="J66" i="38"/>
  <c r="D79" i="38"/>
  <c r="J81" i="38"/>
  <c r="K81" i="38" s="1"/>
  <c r="E81" i="38"/>
  <c r="G73" i="38"/>
  <c r="K93" i="38"/>
  <c r="C71" i="38"/>
  <c r="J92" i="38"/>
  <c r="G97" i="38"/>
  <c r="I78" i="38"/>
  <c r="J82" i="38"/>
  <c r="K82" i="38" s="1"/>
  <c r="E82" i="38"/>
  <c r="E49" i="38"/>
  <c r="K96" i="38"/>
  <c r="K80" i="38" l="1"/>
  <c r="K83" i="38"/>
  <c r="K36" i="38"/>
  <c r="K84" i="38"/>
  <c r="K61" i="38"/>
  <c r="K66" i="38"/>
  <c r="H49" i="38"/>
  <c r="I49" i="38"/>
  <c r="K49" i="38" s="1"/>
  <c r="F73" i="38"/>
  <c r="I92" i="38"/>
  <c r="F97" i="38"/>
  <c r="H97" i="38" s="1"/>
  <c r="H79" i="38"/>
  <c r="F85" i="38"/>
  <c r="I85" i="38" s="1"/>
  <c r="C87" i="38"/>
  <c r="C73" i="38"/>
  <c r="E73" i="38" s="1"/>
  <c r="I71" i="38"/>
  <c r="J73" i="38"/>
  <c r="E79" i="38"/>
  <c r="J79" i="38"/>
  <c r="D85" i="38"/>
  <c r="I79" i="38"/>
  <c r="E71" i="38"/>
  <c r="G99" i="38"/>
  <c r="J97" i="38"/>
  <c r="K78" i="38"/>
  <c r="K71" i="38" l="1"/>
  <c r="H73" i="38"/>
  <c r="K92" i="38"/>
  <c r="I97" i="38"/>
  <c r="F99" i="38"/>
  <c r="H99" i="38" s="1"/>
  <c r="H85" i="38"/>
  <c r="F87" i="38"/>
  <c r="I87" i="38" s="1"/>
  <c r="D87" i="38"/>
  <c r="J85" i="38"/>
  <c r="K85" i="38" s="1"/>
  <c r="E85" i="38"/>
  <c r="K79" i="38"/>
  <c r="J99" i="38"/>
  <c r="I73" i="38"/>
  <c r="K97" i="38" l="1"/>
  <c r="K73" i="38"/>
  <c r="I99" i="38"/>
  <c r="H87" i="38"/>
  <c r="E87" i="38"/>
  <c r="J87" i="38"/>
  <c r="K87" i="38" s="1"/>
  <c r="K99" i="38" l="1"/>
  <c r="O53" i="4" l="1"/>
  <c r="O52" i="4"/>
  <c r="N99" i="63" s="1"/>
  <c r="M60" i="63" l="1"/>
  <c r="P60" i="63"/>
  <c r="N97" i="63"/>
  <c r="N98" i="63"/>
  <c r="N95" i="63"/>
  <c r="N96" i="63"/>
  <c r="N93" i="63"/>
  <c r="N94" i="63"/>
  <c r="N91" i="63"/>
  <c r="N92" i="63"/>
  <c r="W58" i="66"/>
  <c r="AB55" i="66"/>
  <c r="AB48" i="66"/>
  <c r="W48" i="66"/>
  <c r="AB98" i="66"/>
  <c r="AB57" i="66"/>
  <c r="AB58" i="66"/>
  <c r="W24" i="66"/>
  <c r="W56" i="66"/>
  <c r="W55" i="66"/>
  <c r="W57" i="66"/>
  <c r="AB56" i="66"/>
  <c r="AB24" i="66"/>
  <c r="W72" i="66"/>
  <c r="AB86" i="66"/>
  <c r="AB72" i="66"/>
  <c r="W86" i="66"/>
  <c r="AA98" i="66"/>
  <c r="AA45" i="66"/>
  <c r="AA41" i="66"/>
  <c r="V22" i="66"/>
  <c r="AA53" i="66"/>
  <c r="AA42" i="66"/>
  <c r="AA29" i="66"/>
  <c r="AA67" i="66"/>
  <c r="AA72" i="66"/>
  <c r="AA69" i="66"/>
  <c r="AA33" i="66"/>
  <c r="V79" i="66"/>
  <c r="AA61" i="66"/>
  <c r="V84" i="66"/>
  <c r="V78" i="66"/>
  <c r="AA80" i="66"/>
  <c r="AA85" i="66"/>
  <c r="W58" i="65"/>
  <c r="AB55" i="65"/>
  <c r="AB48" i="65"/>
  <c r="W48" i="65"/>
  <c r="AB58" i="65"/>
  <c r="AB57" i="65"/>
  <c r="W57" i="65"/>
  <c r="AB56" i="65"/>
  <c r="W56" i="65"/>
  <c r="W55" i="65"/>
  <c r="AB98" i="65"/>
  <c r="W24" i="65"/>
  <c r="AB72" i="65"/>
  <c r="AB24" i="65"/>
  <c r="W72" i="65"/>
  <c r="AB86" i="65"/>
  <c r="W86" i="65"/>
  <c r="AA98" i="65"/>
  <c r="V54" i="65"/>
  <c r="V43" i="65"/>
  <c r="AA66" i="65"/>
  <c r="AA56" i="65"/>
  <c r="AA91" i="65"/>
  <c r="V56" i="65"/>
  <c r="AA42" i="65"/>
  <c r="AA53" i="65"/>
  <c r="V44" i="65"/>
  <c r="AA29" i="65"/>
  <c r="AA67" i="65"/>
  <c r="V68" i="65"/>
  <c r="AA99" i="65"/>
  <c r="V35" i="65"/>
  <c r="V31" i="65"/>
  <c r="V84" i="65"/>
  <c r="V78" i="65"/>
  <c r="O47" i="64"/>
  <c r="O11" i="64"/>
  <c r="R83" i="64"/>
  <c r="R87" i="64"/>
  <c r="O58" i="64"/>
  <c r="R55" i="64"/>
  <c r="R98" i="64"/>
  <c r="R56" i="64"/>
  <c r="O55" i="64"/>
  <c r="R24" i="64"/>
  <c r="O23" i="64"/>
  <c r="R72" i="64"/>
  <c r="R48" i="64"/>
  <c r="O20" i="64"/>
  <c r="R14" i="64"/>
  <c r="O56" i="64"/>
  <c r="O49" i="64"/>
  <c r="O30" i="64"/>
  <c r="O48" i="64"/>
  <c r="O24" i="64"/>
  <c r="R57" i="64"/>
  <c r="R53" i="64"/>
  <c r="R46" i="64"/>
  <c r="R58" i="64"/>
  <c r="R59" i="64"/>
  <c r="O57" i="64"/>
  <c r="R99" i="64"/>
  <c r="O70" i="64"/>
  <c r="O66" i="64"/>
  <c r="O72" i="64"/>
  <c r="R65" i="64"/>
  <c r="O34" i="64"/>
  <c r="R86" i="64"/>
  <c r="R47" i="64"/>
  <c r="O82" i="64"/>
  <c r="R71" i="64"/>
  <c r="O78" i="64"/>
  <c r="O86" i="64"/>
  <c r="O73" i="64"/>
  <c r="P94" i="63"/>
  <c r="M93" i="63"/>
  <c r="P58" i="63"/>
  <c r="M57" i="63"/>
  <c r="P54" i="63"/>
  <c r="M53" i="63"/>
  <c r="M48" i="63"/>
  <c r="M46" i="63"/>
  <c r="P43" i="63"/>
  <c r="M42" i="63"/>
  <c r="P22" i="63"/>
  <c r="M21" i="63"/>
  <c r="P95" i="63"/>
  <c r="M94" i="63"/>
  <c r="P91" i="63"/>
  <c r="M58" i="63"/>
  <c r="P55" i="63"/>
  <c r="M54" i="63"/>
  <c r="P44" i="63"/>
  <c r="M43" i="63"/>
  <c r="P23" i="63"/>
  <c r="M22" i="63"/>
  <c r="P93" i="63"/>
  <c r="M92" i="63"/>
  <c r="P69" i="63"/>
  <c r="P56" i="63"/>
  <c r="P49" i="63"/>
  <c r="P45" i="63"/>
  <c r="P41" i="63"/>
  <c r="M35" i="63"/>
  <c r="M25" i="63"/>
  <c r="M24" i="63"/>
  <c r="M23" i="63"/>
  <c r="P21" i="63"/>
  <c r="P20" i="63"/>
  <c r="M19" i="63"/>
  <c r="P11" i="63"/>
  <c r="M10" i="63"/>
  <c r="P7" i="63"/>
  <c r="P98" i="63"/>
  <c r="P96" i="63"/>
  <c r="M95" i="63"/>
  <c r="M70" i="63"/>
  <c r="P57" i="63"/>
  <c r="M56" i="63"/>
  <c r="M55" i="63"/>
  <c r="P53" i="63"/>
  <c r="P46" i="63"/>
  <c r="M45" i="63"/>
  <c r="M44" i="63"/>
  <c r="P42" i="63"/>
  <c r="M41" i="63"/>
  <c r="P31" i="63"/>
  <c r="P19" i="63"/>
  <c r="M18" i="63"/>
  <c r="M13" i="63"/>
  <c r="P10" i="63"/>
  <c r="M9" i="63"/>
  <c r="M98" i="63"/>
  <c r="M97" i="63"/>
  <c r="M96" i="63"/>
  <c r="P65" i="63"/>
  <c r="P59" i="63"/>
  <c r="P47" i="63"/>
  <c r="M91" i="63"/>
  <c r="M65" i="63"/>
  <c r="M47" i="63"/>
  <c r="P14" i="63"/>
  <c r="M32" i="63"/>
  <c r="M12" i="63"/>
  <c r="M8" i="63"/>
  <c r="P84" i="63"/>
  <c r="M66" i="63"/>
  <c r="P48" i="63"/>
  <c r="P35" i="63"/>
  <c r="P34" i="63"/>
  <c r="P24" i="63"/>
  <c r="M20" i="63"/>
  <c r="P18" i="63"/>
  <c r="M99" i="63"/>
  <c r="P72" i="63"/>
  <c r="P68" i="63"/>
  <c r="M31" i="63"/>
  <c r="P12" i="63"/>
  <c r="P8" i="63"/>
  <c r="P92" i="63"/>
  <c r="P13" i="63"/>
  <c r="M11" i="63"/>
  <c r="P9" i="63"/>
  <c r="M7" i="63"/>
  <c r="P83" i="63"/>
  <c r="M61" i="63"/>
  <c r="M49" i="63"/>
  <c r="P29" i="63"/>
  <c r="P99" i="63"/>
  <c r="P61" i="63"/>
  <c r="M59" i="63"/>
  <c r="P66" i="63"/>
  <c r="M69" i="63"/>
  <c r="M30" i="63"/>
  <c r="M72" i="63"/>
  <c r="M33" i="63"/>
  <c r="P33" i="63"/>
  <c r="P70" i="63"/>
  <c r="M34" i="63"/>
  <c r="M29" i="63"/>
  <c r="P32" i="63"/>
  <c r="P30" i="63"/>
  <c r="M82" i="63"/>
  <c r="P67" i="63"/>
  <c r="P25" i="63"/>
  <c r="M68" i="63"/>
  <c r="M67" i="63"/>
  <c r="M14" i="63"/>
  <c r="P86" i="63"/>
  <c r="P97" i="63"/>
  <c r="M86" i="63"/>
  <c r="P81" i="63"/>
  <c r="M81" i="63"/>
  <c r="M36" i="63"/>
  <c r="P82" i="63"/>
  <c r="M71" i="63"/>
  <c r="M79" i="63"/>
  <c r="P71" i="63"/>
  <c r="P78" i="63"/>
  <c r="M78" i="63"/>
  <c r="M84" i="63"/>
  <c r="M80" i="63"/>
  <c r="P79" i="63"/>
  <c r="M83" i="63"/>
  <c r="P80" i="63"/>
  <c r="P36" i="63"/>
  <c r="P73" i="63"/>
  <c r="M85" i="63"/>
  <c r="M73" i="63"/>
  <c r="P85" i="63"/>
  <c r="P87" i="63"/>
  <c r="M87" i="63"/>
  <c r="Q95" i="63"/>
  <c r="Q91" i="63"/>
  <c r="N58" i="63"/>
  <c r="O58" i="63" s="1"/>
  <c r="Q55" i="63"/>
  <c r="R55" i="63" s="1"/>
  <c r="N54" i="63"/>
  <c r="Q44" i="63"/>
  <c r="N43" i="63"/>
  <c r="Q23" i="63"/>
  <c r="N22" i="63"/>
  <c r="Q98" i="63"/>
  <c r="R98" i="63" s="1"/>
  <c r="Q96" i="63"/>
  <c r="R96" i="63" s="1"/>
  <c r="Q92" i="63"/>
  <c r="Q56" i="63"/>
  <c r="R56" i="63" s="1"/>
  <c r="N55" i="63"/>
  <c r="O55" i="63" s="1"/>
  <c r="Q45" i="63"/>
  <c r="N44" i="63"/>
  <c r="Q41" i="63"/>
  <c r="Q24" i="63"/>
  <c r="R24" i="63" s="1"/>
  <c r="N23" i="63"/>
  <c r="Q72" i="63"/>
  <c r="R72" i="63" s="1"/>
  <c r="Q68" i="63"/>
  <c r="N65" i="63"/>
  <c r="Q48" i="63"/>
  <c r="R48" i="63" s="1"/>
  <c r="N47" i="63"/>
  <c r="N20" i="63"/>
  <c r="Q14" i="63"/>
  <c r="Q12" i="63"/>
  <c r="N11" i="63"/>
  <c r="Q8" i="63"/>
  <c r="N7" i="63"/>
  <c r="N56" i="63"/>
  <c r="O56" i="63" s="1"/>
  <c r="N45" i="63"/>
  <c r="Q93" i="63"/>
  <c r="N48" i="63"/>
  <c r="O48" i="63" s="1"/>
  <c r="N35" i="63"/>
  <c r="Q30" i="63"/>
  <c r="N24" i="63"/>
  <c r="O24" i="63" s="1"/>
  <c r="Q21" i="63"/>
  <c r="Q20" i="63"/>
  <c r="N19" i="63"/>
  <c r="Q11" i="63"/>
  <c r="N10" i="63"/>
  <c r="Q7" i="63"/>
  <c r="N69" i="63"/>
  <c r="Q57" i="63"/>
  <c r="R57" i="63" s="1"/>
  <c r="Q53" i="63"/>
  <c r="N49" i="63"/>
  <c r="Q46" i="63"/>
  <c r="R46" i="63" s="1"/>
  <c r="Q42" i="63"/>
  <c r="N41" i="63"/>
  <c r="Q83" i="63"/>
  <c r="Q54" i="63"/>
  <c r="R54" i="63" s="1"/>
  <c r="Q13" i="63"/>
  <c r="N12" i="63"/>
  <c r="Q9" i="63"/>
  <c r="N8" i="63"/>
  <c r="N80" i="63"/>
  <c r="Q58" i="63"/>
  <c r="R58" i="63" s="1"/>
  <c r="N42" i="63"/>
  <c r="Q33" i="63"/>
  <c r="N31" i="63"/>
  <c r="Q59" i="63"/>
  <c r="N57" i="63"/>
  <c r="O57" i="63" s="1"/>
  <c r="Q43" i="63"/>
  <c r="N30" i="63"/>
  <c r="O30" i="63" s="1"/>
  <c r="Q22" i="63"/>
  <c r="N21" i="63"/>
  <c r="N13" i="63"/>
  <c r="Q10" i="63"/>
  <c r="N9" i="63"/>
  <c r="Q94" i="63"/>
  <c r="N53" i="63"/>
  <c r="N46" i="63"/>
  <c r="Q34" i="63"/>
  <c r="Q18" i="63"/>
  <c r="N14" i="63"/>
  <c r="Q19" i="63"/>
  <c r="N18" i="63"/>
  <c r="Q78" i="63"/>
  <c r="Q67" i="63"/>
  <c r="Q66" i="63"/>
  <c r="Q32" i="63"/>
  <c r="N84" i="63"/>
  <c r="Q61" i="63"/>
  <c r="Q97" i="63"/>
  <c r="N70" i="63"/>
  <c r="Q99" i="63"/>
  <c r="Q35" i="63"/>
  <c r="Q47" i="63"/>
  <c r="R47" i="63" s="1"/>
  <c r="Q25" i="63"/>
  <c r="N29" i="63"/>
  <c r="N66" i="63"/>
  <c r="Q29" i="63"/>
  <c r="N33" i="63"/>
  <c r="Q31" i="63"/>
  <c r="R31" i="63" s="1"/>
  <c r="N34" i="63"/>
  <c r="N25" i="63"/>
  <c r="O25" i="63" s="1"/>
  <c r="Q84" i="63"/>
  <c r="Q49" i="63"/>
  <c r="Q86" i="63"/>
  <c r="R86" i="63" s="1"/>
  <c r="Q65" i="63"/>
  <c r="Q70" i="63"/>
  <c r="R70" i="63" s="1"/>
  <c r="N59" i="63"/>
  <c r="O59" i="63" s="1"/>
  <c r="N32" i="63"/>
  <c r="N79" i="63"/>
  <c r="N72" i="63"/>
  <c r="O72" i="63" s="1"/>
  <c r="N68" i="63"/>
  <c r="N67" i="63"/>
  <c r="O67" i="63" s="1"/>
  <c r="Q69" i="63"/>
  <c r="N61" i="63"/>
  <c r="Q71" i="63"/>
  <c r="N71" i="63"/>
  <c r="Q80" i="63"/>
  <c r="Q79" i="63"/>
  <c r="N82" i="63"/>
  <c r="N86" i="63"/>
  <c r="O86" i="63" s="1"/>
  <c r="Q36" i="63"/>
  <c r="Q82" i="63"/>
  <c r="N78" i="63"/>
  <c r="N81" i="63"/>
  <c r="N83" i="63"/>
  <c r="Q85" i="63"/>
  <c r="N36" i="63"/>
  <c r="Q81" i="63"/>
  <c r="Q73" i="63"/>
  <c r="N85" i="63"/>
  <c r="N73" i="63"/>
  <c r="Q87" i="63"/>
  <c r="N87" i="63"/>
  <c r="W58" i="62"/>
  <c r="AB55" i="62"/>
  <c r="AB98" i="62"/>
  <c r="AB56" i="62"/>
  <c r="W55" i="62"/>
  <c r="AB24" i="62"/>
  <c r="AB72" i="62"/>
  <c r="AB48" i="62"/>
  <c r="W48" i="62"/>
  <c r="W24" i="62"/>
  <c r="AB57" i="62"/>
  <c r="W56" i="62"/>
  <c r="AB58" i="62"/>
  <c r="W57" i="62"/>
  <c r="W72" i="62"/>
  <c r="AB86" i="62"/>
  <c r="W86" i="62"/>
  <c r="AA18" i="61"/>
  <c r="AA12" i="61"/>
  <c r="V11" i="61"/>
  <c r="AA25" i="61"/>
  <c r="V14" i="61"/>
  <c r="W58" i="61"/>
  <c r="AB55" i="61"/>
  <c r="AB98" i="61"/>
  <c r="AB56" i="61"/>
  <c r="W55" i="61"/>
  <c r="AB24" i="61"/>
  <c r="W23" i="61"/>
  <c r="AB72" i="61"/>
  <c r="AB48" i="61"/>
  <c r="W20" i="61"/>
  <c r="AB14" i="61"/>
  <c r="W56" i="61"/>
  <c r="W48" i="61"/>
  <c r="W24" i="61"/>
  <c r="AB20" i="61"/>
  <c r="W19" i="61"/>
  <c r="AB11" i="61"/>
  <c r="W10" i="61"/>
  <c r="AB57" i="61"/>
  <c r="AB43" i="61"/>
  <c r="W46" i="61"/>
  <c r="AB58" i="61"/>
  <c r="AB13" i="61"/>
  <c r="W12" i="61"/>
  <c r="W57" i="61"/>
  <c r="AB86" i="61"/>
  <c r="W72" i="61"/>
  <c r="W86" i="61"/>
  <c r="O58" i="38"/>
  <c r="R55" i="38"/>
  <c r="R58" i="38"/>
  <c r="O57" i="38"/>
  <c r="R56" i="38"/>
  <c r="O55" i="38"/>
  <c r="R57" i="38"/>
  <c r="O56" i="38"/>
  <c r="O24" i="38"/>
  <c r="R24" i="38"/>
  <c r="O48" i="38"/>
  <c r="O72" i="38"/>
  <c r="R48" i="38"/>
  <c r="R72" i="38"/>
  <c r="O86" i="38"/>
  <c r="R98" i="38"/>
  <c r="R86" i="38"/>
  <c r="O36" i="63" l="1"/>
  <c r="R71" i="63"/>
  <c r="O68" i="63"/>
  <c r="R12" i="63"/>
  <c r="R69" i="63"/>
  <c r="R33" i="63"/>
  <c r="O84" i="63"/>
  <c r="O12" i="63"/>
  <c r="R19" i="63"/>
  <c r="O42" i="63"/>
  <c r="R32" i="63"/>
  <c r="O18" i="63"/>
  <c r="O7" i="63"/>
  <c r="R83" i="63"/>
  <c r="O35" i="63"/>
  <c r="O23" i="63"/>
  <c r="O31" i="63"/>
  <c r="AA73" i="66"/>
  <c r="R82" i="64"/>
  <c r="R78" i="64"/>
  <c r="O33" i="64"/>
  <c r="AA97" i="62"/>
  <c r="V85" i="62"/>
  <c r="AA81" i="62"/>
  <c r="AA66" i="62"/>
  <c r="V33" i="62"/>
  <c r="AA70" i="62"/>
  <c r="AA18" i="62"/>
  <c r="AA24" i="62"/>
  <c r="V87" i="61"/>
  <c r="W70" i="61"/>
  <c r="AB99" i="61"/>
  <c r="AB67" i="61"/>
  <c r="AB79" i="61"/>
  <c r="W83" i="61"/>
  <c r="AA92" i="61"/>
  <c r="V98" i="61"/>
  <c r="AB49" i="61"/>
  <c r="AB69" i="61"/>
  <c r="W69" i="61"/>
  <c r="V33" i="61"/>
  <c r="W32" i="61"/>
  <c r="V72" i="61"/>
  <c r="AB21" i="61"/>
  <c r="W67" i="61"/>
  <c r="AB30" i="61"/>
  <c r="W47" i="61"/>
  <c r="V20" i="61"/>
  <c r="W82" i="61"/>
  <c r="W66" i="61"/>
  <c r="AB84" i="61"/>
  <c r="AB70" i="61"/>
  <c r="W49" i="61"/>
  <c r="V87" i="66"/>
  <c r="V85" i="66"/>
  <c r="V59" i="66"/>
  <c r="AA14" i="66"/>
  <c r="V72" i="66"/>
  <c r="V86" i="66"/>
  <c r="V8" i="66"/>
  <c r="V12" i="66"/>
  <c r="AA19" i="66"/>
  <c r="V41" i="66"/>
  <c r="V55" i="66"/>
  <c r="V33" i="66"/>
  <c r="V10" i="66"/>
  <c r="V23" i="66"/>
  <c r="V69" i="66"/>
  <c r="V53" i="66"/>
  <c r="V57" i="66"/>
  <c r="W61" i="66"/>
  <c r="W71" i="66"/>
  <c r="W80" i="66"/>
  <c r="W82" i="66"/>
  <c r="AB70" i="66"/>
  <c r="AB20" i="66"/>
  <c r="W45" i="66"/>
  <c r="AB46" i="66"/>
  <c r="AB18" i="66"/>
  <c r="W7" i="66"/>
  <c r="W20" i="66"/>
  <c r="V87" i="65"/>
  <c r="AA59" i="65"/>
  <c r="AA93" i="65"/>
  <c r="V10" i="65"/>
  <c r="V22" i="65"/>
  <c r="V67" i="65"/>
  <c r="AA92" i="65"/>
  <c r="V57" i="65"/>
  <c r="V71" i="66"/>
  <c r="V83" i="66"/>
  <c r="V34" i="66"/>
  <c r="AA47" i="66"/>
  <c r="AA44" i="66"/>
  <c r="W68" i="66"/>
  <c r="AB68" i="66"/>
  <c r="W13" i="66"/>
  <c r="AB94" i="66"/>
  <c r="AA85" i="65"/>
  <c r="V61" i="65"/>
  <c r="V30" i="65"/>
  <c r="V14" i="65"/>
  <c r="AA14" i="65"/>
  <c r="AA84" i="65"/>
  <c r="V41" i="65"/>
  <c r="V33" i="65"/>
  <c r="V53" i="65"/>
  <c r="W81" i="65"/>
  <c r="AB36" i="65"/>
  <c r="AB97" i="65"/>
  <c r="AB49" i="65"/>
  <c r="W34" i="65"/>
  <c r="AB30" i="65"/>
  <c r="AB8" i="65"/>
  <c r="AB20" i="65"/>
  <c r="W13" i="65"/>
  <c r="AB45" i="65"/>
  <c r="AB53" i="65"/>
  <c r="AB18" i="65"/>
  <c r="W47" i="65"/>
  <c r="AA71" i="66"/>
  <c r="AA81" i="66"/>
  <c r="V30" i="66"/>
  <c r="AA46" i="66"/>
  <c r="V18" i="66"/>
  <c r="V43" i="66"/>
  <c r="V58" i="66"/>
  <c r="V20" i="66"/>
  <c r="V67" i="66"/>
  <c r="AA43" i="66"/>
  <c r="V48" i="66"/>
  <c r="AB36" i="66"/>
  <c r="W78" i="66"/>
  <c r="AB34" i="66"/>
  <c r="AB83" i="66"/>
  <c r="W29" i="66"/>
  <c r="AB54" i="66"/>
  <c r="W19" i="66"/>
  <c r="AB10" i="66"/>
  <c r="AB41" i="66"/>
  <c r="W66" i="66"/>
  <c r="AB13" i="66"/>
  <c r="AB96" i="66"/>
  <c r="W70" i="66"/>
  <c r="V32" i="65"/>
  <c r="V36" i="66"/>
  <c r="AA49" i="66"/>
  <c r="V47" i="66"/>
  <c r="AA95" i="66"/>
  <c r="AA91" i="66"/>
  <c r="O85" i="64"/>
  <c r="R70" i="64"/>
  <c r="O14" i="64"/>
  <c r="O8" i="64"/>
  <c r="O31" i="64"/>
  <c r="O19" i="64"/>
  <c r="R30" i="64"/>
  <c r="O65" i="64"/>
  <c r="R91" i="64"/>
  <c r="V73" i="65"/>
  <c r="V25" i="65"/>
  <c r="V47" i="65"/>
  <c r="AA19" i="65"/>
  <c r="AA30" i="65"/>
  <c r="AA8" i="65"/>
  <c r="AA12" i="65"/>
  <c r="AA43" i="65"/>
  <c r="V61" i="66"/>
  <c r="AA30" i="66"/>
  <c r="AA35" i="66"/>
  <c r="AA10" i="66"/>
  <c r="AA34" i="66"/>
  <c r="V14" i="66"/>
  <c r="AB87" i="66"/>
  <c r="W49" i="66"/>
  <c r="AB78" i="66"/>
  <c r="AB45" i="66"/>
  <c r="AB11" i="66"/>
  <c r="W21" i="66"/>
  <c r="AB23" i="66"/>
  <c r="V93" i="66"/>
  <c r="V97" i="66"/>
  <c r="V91" i="66"/>
  <c r="W85" i="66"/>
  <c r="AB29" i="66"/>
  <c r="W41" i="66"/>
  <c r="AB19" i="66"/>
  <c r="W69" i="66"/>
  <c r="AB91" i="66"/>
  <c r="V82" i="66"/>
  <c r="AA31" i="66"/>
  <c r="V31" i="66"/>
  <c r="AA57" i="66"/>
  <c r="AA21" i="66"/>
  <c r="AA24" i="66"/>
  <c r="W43" i="66"/>
  <c r="AA87" i="66"/>
  <c r="V81" i="66"/>
  <c r="AA78" i="66"/>
  <c r="AA83" i="66"/>
  <c r="AA36" i="66"/>
  <c r="AA59" i="66"/>
  <c r="V68" i="66"/>
  <c r="AA68" i="66"/>
  <c r="AA79" i="66"/>
  <c r="V70" i="66"/>
  <c r="V49" i="66"/>
  <c r="V65" i="66"/>
  <c r="AA55" i="66"/>
  <c r="V44" i="66"/>
  <c r="V9" i="66"/>
  <c r="V13" i="66"/>
  <c r="V56" i="66"/>
  <c r="AA9" i="66"/>
  <c r="AA13" i="66"/>
  <c r="AA96" i="66"/>
  <c r="AA7" i="66"/>
  <c r="AA11" i="66"/>
  <c r="V19" i="66"/>
  <c r="AA23" i="66"/>
  <c r="V66" i="66"/>
  <c r="V21" i="66"/>
  <c r="AA54" i="66"/>
  <c r="AA58" i="66"/>
  <c r="AA94" i="66"/>
  <c r="W87" i="66"/>
  <c r="AB85" i="66"/>
  <c r="AB79" i="66"/>
  <c r="AB61" i="66"/>
  <c r="W83" i="66"/>
  <c r="W84" i="66"/>
  <c r="W33" i="66"/>
  <c r="AB32" i="66"/>
  <c r="AB84" i="66"/>
  <c r="W67" i="66"/>
  <c r="AB80" i="66"/>
  <c r="AB66" i="66"/>
  <c r="W14" i="66"/>
  <c r="W47" i="66"/>
  <c r="W44" i="66"/>
  <c r="W18" i="66"/>
  <c r="AB43" i="66"/>
  <c r="W42" i="66"/>
  <c r="AB7" i="66"/>
  <c r="W25" i="66"/>
  <c r="AB49" i="66"/>
  <c r="W23" i="66"/>
  <c r="W53" i="66"/>
  <c r="AB69" i="66"/>
  <c r="AB9" i="66"/>
  <c r="W32" i="66"/>
  <c r="AB8" i="66"/>
  <c r="W65" i="66"/>
  <c r="W22" i="66"/>
  <c r="W54" i="66"/>
  <c r="AB95" i="66"/>
  <c r="V95" i="66"/>
  <c r="V99" i="66"/>
  <c r="V94" i="66"/>
  <c r="V92" i="66"/>
  <c r="V96" i="66"/>
  <c r="AA82" i="66"/>
  <c r="AA99" i="66"/>
  <c r="AB33" i="66"/>
  <c r="W8" i="66"/>
  <c r="AB44" i="66"/>
  <c r="AA84" i="66"/>
  <c r="V25" i="66"/>
  <c r="AA18" i="66"/>
  <c r="AA25" i="66"/>
  <c r="AA8" i="66"/>
  <c r="AA12" i="66"/>
  <c r="AA93" i="66"/>
  <c r="V98" i="66"/>
  <c r="AB73" i="66"/>
  <c r="W36" i="66"/>
  <c r="AB99" i="66"/>
  <c r="AB71" i="66"/>
  <c r="AB82" i="66"/>
  <c r="AB67" i="66"/>
  <c r="AB14" i="66"/>
  <c r="AB25" i="66"/>
  <c r="W10" i="66"/>
  <c r="AB31" i="66"/>
  <c r="AB53" i="66"/>
  <c r="AB42" i="66"/>
  <c r="AB47" i="66"/>
  <c r="AB12" i="66"/>
  <c r="V73" i="66"/>
  <c r="AA86" i="66"/>
  <c r="V80" i="66"/>
  <c r="V32" i="66"/>
  <c r="AA65" i="66"/>
  <c r="V35" i="66"/>
  <c r="AA32" i="66"/>
  <c r="AA48" i="66"/>
  <c r="AA70" i="66"/>
  <c r="V29" i="66"/>
  <c r="V54" i="66"/>
  <c r="V45" i="66"/>
  <c r="AA56" i="66"/>
  <c r="V7" i="66"/>
  <c r="V11" i="66"/>
  <c r="AA97" i="66"/>
  <c r="AA20" i="66"/>
  <c r="V24" i="66"/>
  <c r="AA66" i="66"/>
  <c r="AA92" i="66"/>
  <c r="AA22" i="66"/>
  <c r="V42" i="66"/>
  <c r="V46" i="66"/>
  <c r="W73" i="66"/>
  <c r="W79" i="66"/>
  <c r="AB81" i="66"/>
  <c r="W34" i="66"/>
  <c r="W31" i="66"/>
  <c r="W35" i="66"/>
  <c r="AB97" i="66"/>
  <c r="W59" i="66"/>
  <c r="AB59" i="66"/>
  <c r="W81" i="66"/>
  <c r="AB30" i="66"/>
  <c r="AB21" i="66"/>
  <c r="W46" i="66"/>
  <c r="AB22" i="66"/>
  <c r="W30" i="66"/>
  <c r="W9" i="66"/>
  <c r="AB92" i="66"/>
  <c r="W12" i="66"/>
  <c r="AB35" i="66"/>
  <c r="AB93" i="66"/>
  <c r="W11" i="66"/>
  <c r="AB65" i="66"/>
  <c r="O71" i="64"/>
  <c r="R31" i="64"/>
  <c r="R54" i="64"/>
  <c r="R7" i="64"/>
  <c r="R8" i="64"/>
  <c r="O54" i="64"/>
  <c r="AA71" i="65"/>
  <c r="AA34" i="65"/>
  <c r="W85" i="65"/>
  <c r="W69" i="65"/>
  <c r="AB31" i="65"/>
  <c r="W70" i="65"/>
  <c r="W8" i="65"/>
  <c r="AB94" i="65"/>
  <c r="AB44" i="65"/>
  <c r="R66" i="64"/>
  <c r="R49" i="64"/>
  <c r="R94" i="64"/>
  <c r="O21" i="64"/>
  <c r="R33" i="64"/>
  <c r="O7" i="64"/>
  <c r="V80" i="65"/>
  <c r="V83" i="65"/>
  <c r="V49" i="65"/>
  <c r="V81" i="65"/>
  <c r="AA33" i="65"/>
  <c r="V29" i="65"/>
  <c r="AA41" i="65"/>
  <c r="AA46" i="65"/>
  <c r="V24" i="65"/>
  <c r="AA18" i="65"/>
  <c r="AA32" i="65"/>
  <c r="V48" i="65"/>
  <c r="AB79" i="65"/>
  <c r="W71" i="65"/>
  <c r="AB82" i="65"/>
  <c r="AB68" i="65"/>
  <c r="W84" i="65"/>
  <c r="W7" i="65"/>
  <c r="AB7" i="65"/>
  <c r="W21" i="65"/>
  <c r="W19" i="65"/>
  <c r="AB22" i="65"/>
  <c r="W42" i="65"/>
  <c r="W45" i="65"/>
  <c r="AB96" i="65"/>
  <c r="AB13" i="65"/>
  <c r="AB35" i="65"/>
  <c r="W43" i="65"/>
  <c r="O29" i="64"/>
  <c r="R97" i="64"/>
  <c r="O9" i="64"/>
  <c r="V79" i="65"/>
  <c r="AA80" i="65"/>
  <c r="AA55" i="65"/>
  <c r="AA10" i="65"/>
  <c r="V18" i="65"/>
  <c r="O61" i="63"/>
  <c r="O70" i="63"/>
  <c r="O9" i="63"/>
  <c r="R22" i="63"/>
  <c r="O13" i="64"/>
  <c r="R11" i="64"/>
  <c r="AA87" i="65"/>
  <c r="V86" i="65"/>
  <c r="AA45" i="65"/>
  <c r="AA95" i="65"/>
  <c r="V58" i="65"/>
  <c r="V7" i="65"/>
  <c r="V11" i="65"/>
  <c r="AB73" i="65"/>
  <c r="W66" i="65"/>
  <c r="AB69" i="65"/>
  <c r="W12" i="65"/>
  <c r="V99" i="65"/>
  <c r="V92" i="65"/>
  <c r="V97" i="65"/>
  <c r="V91" i="65"/>
  <c r="V95" i="65"/>
  <c r="V94" i="65"/>
  <c r="AB71" i="65"/>
  <c r="W10" i="65"/>
  <c r="V13" i="65"/>
  <c r="V20" i="65"/>
  <c r="V98" i="65"/>
  <c r="W73" i="65"/>
  <c r="W80" i="65"/>
  <c r="AB85" i="65"/>
  <c r="AB14" i="65"/>
  <c r="AB34" i="65"/>
  <c r="AA73" i="65"/>
  <c r="V85" i="65"/>
  <c r="AA79" i="65"/>
  <c r="V71" i="65"/>
  <c r="AA82" i="65"/>
  <c r="AA47" i="65"/>
  <c r="AA65" i="65"/>
  <c r="AA35" i="65"/>
  <c r="AA31" i="65"/>
  <c r="AA72" i="65"/>
  <c r="V70" i="65"/>
  <c r="AA68" i="65"/>
  <c r="V45" i="65"/>
  <c r="AA57" i="65"/>
  <c r="V69" i="65"/>
  <c r="AA7" i="65"/>
  <c r="AA11" i="65"/>
  <c r="AA23" i="65"/>
  <c r="AA44" i="65"/>
  <c r="V55" i="65"/>
  <c r="V66" i="65"/>
  <c r="AA21" i="65"/>
  <c r="V19" i="65"/>
  <c r="AA69" i="65"/>
  <c r="AA96" i="65"/>
  <c r="V8" i="65"/>
  <c r="V12" i="65"/>
  <c r="V21" i="65"/>
  <c r="AA54" i="65"/>
  <c r="AA58" i="65"/>
  <c r="AA94" i="65"/>
  <c r="W87" i="65"/>
  <c r="AB87" i="65"/>
  <c r="AB80" i="65"/>
  <c r="W82" i="65"/>
  <c r="AB99" i="65"/>
  <c r="W79" i="65"/>
  <c r="W83" i="65"/>
  <c r="W59" i="65"/>
  <c r="AB61" i="65"/>
  <c r="AB32" i="65"/>
  <c r="W68" i="65"/>
  <c r="W61" i="65"/>
  <c r="W29" i="65"/>
  <c r="AB78" i="65"/>
  <c r="W11" i="65"/>
  <c r="AB11" i="65"/>
  <c r="AB65" i="65"/>
  <c r="AB29" i="65"/>
  <c r="AB21" i="65"/>
  <c r="W18" i="65"/>
  <c r="W41" i="65"/>
  <c r="AB43" i="65"/>
  <c r="W46" i="65"/>
  <c r="AB54" i="65"/>
  <c r="AB92" i="65"/>
  <c r="AB9" i="65"/>
  <c r="W32" i="65"/>
  <c r="AB47" i="65"/>
  <c r="W22" i="65"/>
  <c r="W54" i="65"/>
  <c r="AB95" i="65"/>
  <c r="V93" i="65"/>
  <c r="V96" i="65"/>
  <c r="V65" i="65"/>
  <c r="W30" i="65"/>
  <c r="AB59" i="65"/>
  <c r="W14" i="65"/>
  <c r="W65" i="65"/>
  <c r="AB42" i="65"/>
  <c r="AB91" i="65"/>
  <c r="AA86" i="65"/>
  <c r="AA83" i="65"/>
  <c r="V9" i="65"/>
  <c r="AA48" i="65"/>
  <c r="W49" i="65"/>
  <c r="AB83" i="65"/>
  <c r="AB10" i="65"/>
  <c r="W25" i="65"/>
  <c r="W53" i="65"/>
  <c r="AA78" i="65"/>
  <c r="AA81" i="65"/>
  <c r="V36" i="65"/>
  <c r="AA36" i="65"/>
  <c r="V59" i="65"/>
  <c r="V34" i="65"/>
  <c r="V82" i="65"/>
  <c r="V72" i="65"/>
  <c r="AA61" i="65"/>
  <c r="AA25" i="65"/>
  <c r="AA70" i="65"/>
  <c r="AA24" i="65"/>
  <c r="V23" i="65"/>
  <c r="AA49" i="65"/>
  <c r="AA20" i="65"/>
  <c r="AA9" i="65"/>
  <c r="AA13" i="65"/>
  <c r="AA97" i="65"/>
  <c r="AA22" i="65"/>
  <c r="V42" i="65"/>
  <c r="V46" i="65"/>
  <c r="W36" i="65"/>
  <c r="AB81" i="65"/>
  <c r="W78" i="65"/>
  <c r="AB67" i="65"/>
  <c r="AB66" i="65"/>
  <c r="AB70" i="65"/>
  <c r="AB84" i="65"/>
  <c r="AB33" i="65"/>
  <c r="W67" i="65"/>
  <c r="W33" i="65"/>
  <c r="AB25" i="65"/>
  <c r="W31" i="65"/>
  <c r="AB12" i="65"/>
  <c r="W20" i="65"/>
  <c r="W23" i="65"/>
  <c r="W9" i="65"/>
  <c r="AB19" i="65"/>
  <c r="AB41" i="65"/>
  <c r="W44" i="65"/>
  <c r="AB46" i="65"/>
  <c r="AB93" i="65"/>
  <c r="W35" i="65"/>
  <c r="AB23" i="65"/>
  <c r="O87" i="64"/>
  <c r="R36" i="64"/>
  <c r="O32" i="64"/>
  <c r="R18" i="64"/>
  <c r="R22" i="64"/>
  <c r="O42" i="64"/>
  <c r="R9" i="64"/>
  <c r="R20" i="64"/>
  <c r="O35" i="64"/>
  <c r="O45" i="64"/>
  <c r="R68" i="64"/>
  <c r="R41" i="64"/>
  <c r="O22" i="64"/>
  <c r="R95" i="64"/>
  <c r="R79" i="64"/>
  <c r="O81" i="64"/>
  <c r="O67" i="64"/>
  <c r="R67" i="64"/>
  <c r="R61" i="64"/>
  <c r="O46" i="64"/>
  <c r="R10" i="64"/>
  <c r="O18" i="64"/>
  <c r="O12" i="64"/>
  <c r="O44" i="64"/>
  <c r="R92" i="64"/>
  <c r="R53" i="63"/>
  <c r="R14" i="63"/>
  <c r="R91" i="63"/>
  <c r="R80" i="64"/>
  <c r="R85" i="64"/>
  <c r="R42" i="64"/>
  <c r="O85" i="63"/>
  <c r="R85" i="63"/>
  <c r="R82" i="63"/>
  <c r="R84" i="63"/>
  <c r="R34" i="63"/>
  <c r="R59" i="63"/>
  <c r="O65" i="63"/>
  <c r="R73" i="64"/>
  <c r="R81" i="64"/>
  <c r="O61" i="64"/>
  <c r="O83" i="64"/>
  <c r="O36" i="64"/>
  <c r="R29" i="64"/>
  <c r="O84" i="64"/>
  <c r="R69" i="64"/>
  <c r="O59" i="64"/>
  <c r="R84" i="64"/>
  <c r="O25" i="64"/>
  <c r="O53" i="64"/>
  <c r="R43" i="64"/>
  <c r="R19" i="64"/>
  <c r="O80" i="64"/>
  <c r="R13" i="64"/>
  <c r="O41" i="64"/>
  <c r="R93" i="64"/>
  <c r="R12" i="64"/>
  <c r="R45" i="64"/>
  <c r="R96" i="64"/>
  <c r="O43" i="64"/>
  <c r="R32" i="64"/>
  <c r="O79" i="64"/>
  <c r="O69" i="64"/>
  <c r="R44" i="64"/>
  <c r="R49" i="63"/>
  <c r="R18" i="63"/>
  <c r="R94" i="63"/>
  <c r="O21" i="63"/>
  <c r="R7" i="63"/>
  <c r="R35" i="64"/>
  <c r="R25" i="64"/>
  <c r="O68" i="64"/>
  <c r="R34" i="64"/>
  <c r="O10" i="64"/>
  <c r="R21" i="64"/>
  <c r="R23" i="64"/>
  <c r="R79" i="63"/>
  <c r="O33" i="63"/>
  <c r="R25" i="63"/>
  <c r="R21" i="63"/>
  <c r="O73" i="63"/>
  <c r="O82" i="63"/>
  <c r="O29" i="63"/>
  <c r="R99" i="63"/>
  <c r="R78" i="63"/>
  <c r="R9" i="63"/>
  <c r="O41" i="63"/>
  <c r="O10" i="63"/>
  <c r="R44" i="63"/>
  <c r="R87" i="63"/>
  <c r="O71" i="63"/>
  <c r="O32" i="63"/>
  <c r="O34" i="63"/>
  <c r="O66" i="63"/>
  <c r="O53" i="63"/>
  <c r="O69" i="63"/>
  <c r="O45" i="63"/>
  <c r="O47" i="63"/>
  <c r="R92" i="63"/>
  <c r="O78" i="63"/>
  <c r="O49" i="63"/>
  <c r="O43" i="63"/>
  <c r="O87" i="63"/>
  <c r="R73" i="63"/>
  <c r="O83" i="63"/>
  <c r="R36" i="63"/>
  <c r="R80" i="63"/>
  <c r="O79" i="63"/>
  <c r="R65" i="63"/>
  <c r="R29" i="63"/>
  <c r="R97" i="63"/>
  <c r="R66" i="63"/>
  <c r="O46" i="63"/>
  <c r="R10" i="63"/>
  <c r="O80" i="63"/>
  <c r="R13" i="63"/>
  <c r="R42" i="63"/>
  <c r="R11" i="63"/>
  <c r="R93" i="63"/>
  <c r="R8" i="63"/>
  <c r="O20" i="63"/>
  <c r="R68" i="63"/>
  <c r="R41" i="63"/>
  <c r="O22" i="63"/>
  <c r="O54" i="63"/>
  <c r="R95" i="63"/>
  <c r="R20" i="63"/>
  <c r="R45" i="63"/>
  <c r="R81" i="63"/>
  <c r="O81" i="63"/>
  <c r="R35" i="63"/>
  <c r="R61" i="63"/>
  <c r="R67" i="63"/>
  <c r="O14" i="63"/>
  <c r="O13" i="63"/>
  <c r="R43" i="63"/>
  <c r="O8" i="63"/>
  <c r="O19" i="63"/>
  <c r="R30" i="63"/>
  <c r="O11" i="63"/>
  <c r="O44" i="63"/>
  <c r="R23" i="63"/>
  <c r="AA73" i="62"/>
  <c r="AA61" i="62"/>
  <c r="AA83" i="62"/>
  <c r="V8" i="62"/>
  <c r="V12" i="62"/>
  <c r="V55" i="62"/>
  <c r="AA44" i="62"/>
  <c r="W68" i="61"/>
  <c r="AB97" i="61"/>
  <c r="AB61" i="61"/>
  <c r="W42" i="61"/>
  <c r="AB10" i="61"/>
  <c r="W35" i="61"/>
  <c r="W18" i="61"/>
  <c r="W65" i="61"/>
  <c r="AB91" i="61"/>
  <c r="AA82" i="61"/>
  <c r="AA71" i="61"/>
  <c r="AA36" i="61"/>
  <c r="V55" i="61"/>
  <c r="AB81" i="61"/>
  <c r="AB35" i="61"/>
  <c r="AB31" i="61"/>
  <c r="W34" i="61"/>
  <c r="AB29" i="61"/>
  <c r="AB7" i="61"/>
  <c r="AB53" i="61"/>
  <c r="W7" i="61"/>
  <c r="AA87" i="61"/>
  <c r="V79" i="61"/>
  <c r="V71" i="61"/>
  <c r="AA32" i="61"/>
  <c r="AA33" i="61"/>
  <c r="V41" i="61"/>
  <c r="V45" i="61"/>
  <c r="AA41" i="61"/>
  <c r="AA45" i="61"/>
  <c r="AA23" i="61"/>
  <c r="V43" i="61"/>
  <c r="AA43" i="61"/>
  <c r="V48" i="61"/>
  <c r="V79" i="62"/>
  <c r="AA78" i="62"/>
  <c r="V83" i="62"/>
  <c r="V29" i="62"/>
  <c r="AA33" i="62"/>
  <c r="V20" i="62"/>
  <c r="AA8" i="62"/>
  <c r="AA20" i="62"/>
  <c r="AA41" i="62"/>
  <c r="AA45" i="62"/>
  <c r="AA23" i="62"/>
  <c r="V43" i="62"/>
  <c r="AA43" i="62"/>
  <c r="W36" i="62"/>
  <c r="AB71" i="62"/>
  <c r="W84" i="62"/>
  <c r="AB65" i="62"/>
  <c r="W32" i="62"/>
  <c r="W66" i="62"/>
  <c r="W68" i="62"/>
  <c r="AB84" i="62"/>
  <c r="W13" i="62"/>
  <c r="W46" i="62"/>
  <c r="AB9" i="62"/>
  <c r="AB7" i="62"/>
  <c r="W35" i="62"/>
  <c r="AB53" i="62"/>
  <c r="AB12" i="62"/>
  <c r="W23" i="62"/>
  <c r="AB96" i="62"/>
  <c r="AB73" i="61"/>
  <c r="AB18" i="61"/>
  <c r="AB54" i="61"/>
  <c r="W21" i="61"/>
  <c r="W54" i="61"/>
  <c r="V85" i="61"/>
  <c r="V86" i="61"/>
  <c r="AA80" i="61"/>
  <c r="V30" i="61"/>
  <c r="V78" i="62"/>
  <c r="AA82" i="62"/>
  <c r="V86" i="62"/>
  <c r="V82" i="62"/>
  <c r="AA67" i="62"/>
  <c r="AA30" i="62"/>
  <c r="AA92" i="62"/>
  <c r="AA48" i="62"/>
  <c r="V41" i="62"/>
  <c r="V45" i="62"/>
  <c r="AA47" i="62"/>
  <c r="V10" i="62"/>
  <c r="AA21" i="62"/>
  <c r="V53" i="62"/>
  <c r="V57" i="62"/>
  <c r="W85" i="62"/>
  <c r="W71" i="62"/>
  <c r="AB80" i="62"/>
  <c r="AB35" i="62"/>
  <c r="AB32" i="62"/>
  <c r="W70" i="62"/>
  <c r="W67" i="62"/>
  <c r="AB70" i="62"/>
  <c r="AB97" i="62"/>
  <c r="W14" i="62"/>
  <c r="W21" i="62"/>
  <c r="W42" i="62"/>
  <c r="W7" i="62"/>
  <c r="AB14" i="62"/>
  <c r="W65" i="62"/>
  <c r="AB91" i="62"/>
  <c r="AB42" i="62"/>
  <c r="W73" i="61"/>
  <c r="AB47" i="61"/>
  <c r="W59" i="61"/>
  <c r="AB94" i="61"/>
  <c r="W9" i="61"/>
  <c r="W13" i="61"/>
  <c r="AB96" i="61"/>
  <c r="V84" i="61"/>
  <c r="AA70" i="61"/>
  <c r="V29" i="61"/>
  <c r="AA85" i="62"/>
  <c r="V84" i="62"/>
  <c r="V81" i="62"/>
  <c r="AA99" i="62"/>
  <c r="AA68" i="62"/>
  <c r="AA12" i="62"/>
  <c r="AA35" i="62"/>
  <c r="V47" i="62"/>
  <c r="V32" i="62"/>
  <c r="AA65" i="62"/>
  <c r="V22" i="62"/>
  <c r="AA95" i="62"/>
  <c r="AA22" i="62"/>
  <c r="AB87" i="62"/>
  <c r="W73" i="62"/>
  <c r="AB79" i="62"/>
  <c r="W61" i="62"/>
  <c r="AB49" i="62"/>
  <c r="W30" i="62"/>
  <c r="AB18" i="62"/>
  <c r="AB54" i="62"/>
  <c r="V93" i="62"/>
  <c r="V99" i="62"/>
  <c r="V96" i="62"/>
  <c r="V94" i="62"/>
  <c r="W78" i="62"/>
  <c r="AB67" i="62"/>
  <c r="W12" i="62"/>
  <c r="AB21" i="62"/>
  <c r="V87" i="62"/>
  <c r="AA29" i="62"/>
  <c r="V14" i="62"/>
  <c r="V7" i="62"/>
  <c r="AA34" i="62"/>
  <c r="V98" i="62"/>
  <c r="V18" i="62"/>
  <c r="AB81" i="62"/>
  <c r="AB47" i="62"/>
  <c r="AB43" i="62"/>
  <c r="W18" i="62"/>
  <c r="W43" i="62"/>
  <c r="AA87" i="62"/>
  <c r="V73" i="62"/>
  <c r="AA36" i="62"/>
  <c r="V71" i="62"/>
  <c r="AA79" i="62"/>
  <c r="V34" i="62"/>
  <c r="V30" i="62"/>
  <c r="AA25" i="62"/>
  <c r="V61" i="62"/>
  <c r="V67" i="62"/>
  <c r="V59" i="62"/>
  <c r="V66" i="62"/>
  <c r="V31" i="62"/>
  <c r="AA9" i="62"/>
  <c r="AA13" i="62"/>
  <c r="AA59" i="62"/>
  <c r="AA42" i="62"/>
  <c r="AA46" i="62"/>
  <c r="V56" i="62"/>
  <c r="AA7" i="62"/>
  <c r="AA11" i="62"/>
  <c r="AA49" i="62"/>
  <c r="AA56" i="62"/>
  <c r="V54" i="62"/>
  <c r="V58" i="62"/>
  <c r="V21" i="62"/>
  <c r="AA54" i="62"/>
  <c r="AA58" i="62"/>
  <c r="AA94" i="62"/>
  <c r="W87" i="62"/>
  <c r="AB85" i="62"/>
  <c r="W81" i="62"/>
  <c r="AB36" i="62"/>
  <c r="W83" i="62"/>
  <c r="W34" i="62"/>
  <c r="AB78" i="62"/>
  <c r="AB69" i="62"/>
  <c r="AB66" i="62"/>
  <c r="W59" i="62"/>
  <c r="AB99" i="62"/>
  <c r="AB25" i="62"/>
  <c r="W9" i="62"/>
  <c r="AB22" i="62"/>
  <c r="AB94" i="62"/>
  <c r="AB13" i="62"/>
  <c r="AB59" i="62"/>
  <c r="W31" i="62"/>
  <c r="AB11" i="62"/>
  <c r="AB93" i="62"/>
  <c r="AB46" i="62"/>
  <c r="AB8" i="62"/>
  <c r="W20" i="62"/>
  <c r="AB68" i="62"/>
  <c r="AB41" i="62"/>
  <c r="W22" i="62"/>
  <c r="W54" i="62"/>
  <c r="AB95" i="62"/>
  <c r="V91" i="62"/>
  <c r="V95" i="62"/>
  <c r="V97" i="62"/>
  <c r="V92" i="62"/>
  <c r="AA19" i="62"/>
  <c r="V25" i="62"/>
  <c r="AA69" i="62"/>
  <c r="W82" i="62"/>
  <c r="W53" i="62"/>
  <c r="AB19" i="62"/>
  <c r="W10" i="62"/>
  <c r="W45" i="62"/>
  <c r="AB44" i="62"/>
  <c r="V72" i="62"/>
  <c r="AA72" i="62"/>
  <c r="V11" i="62"/>
  <c r="V65" i="62"/>
  <c r="AA10" i="62"/>
  <c r="V44" i="62"/>
  <c r="AA98" i="62"/>
  <c r="V24" i="62"/>
  <c r="AA93" i="62"/>
  <c r="V48" i="62"/>
  <c r="AB73" i="62"/>
  <c r="AB61" i="62"/>
  <c r="AB33" i="62"/>
  <c r="AB83" i="62"/>
  <c r="AB20" i="62"/>
  <c r="AB45" i="62"/>
  <c r="V36" i="62"/>
  <c r="AA80" i="62"/>
  <c r="AA71" i="62"/>
  <c r="V69" i="62"/>
  <c r="V80" i="62"/>
  <c r="AA86" i="62"/>
  <c r="AA32" i="62"/>
  <c r="V49" i="62"/>
  <c r="V68" i="62"/>
  <c r="AA14" i="62"/>
  <c r="AA84" i="62"/>
  <c r="V9" i="62"/>
  <c r="V13" i="62"/>
  <c r="AA31" i="62"/>
  <c r="AA53" i="62"/>
  <c r="AA57" i="62"/>
  <c r="V70" i="62"/>
  <c r="AA96" i="62"/>
  <c r="V19" i="62"/>
  <c r="V23" i="62"/>
  <c r="V35" i="62"/>
  <c r="AA55" i="62"/>
  <c r="AA91" i="62"/>
  <c r="V42" i="62"/>
  <c r="V46" i="62"/>
  <c r="AB82" i="62"/>
  <c r="W29" i="62"/>
  <c r="W33" i="62"/>
  <c r="W79" i="62"/>
  <c r="AB29" i="62"/>
  <c r="W25" i="62"/>
  <c r="AB31" i="62"/>
  <c r="AB10" i="62"/>
  <c r="W8" i="62"/>
  <c r="AB34" i="62"/>
  <c r="W80" i="62"/>
  <c r="W69" i="62"/>
  <c r="W19" i="62"/>
  <c r="AB30" i="62"/>
  <c r="W41" i="62"/>
  <c r="W49" i="62"/>
  <c r="W11" i="62"/>
  <c r="W47" i="62"/>
  <c r="W44" i="62"/>
  <c r="AB92" i="62"/>
  <c r="AB23" i="62"/>
  <c r="AA34" i="61"/>
  <c r="AA21" i="61"/>
  <c r="W87" i="61"/>
  <c r="AB85" i="61"/>
  <c r="AB36" i="61"/>
  <c r="W61" i="61"/>
  <c r="W79" i="61"/>
  <c r="AB65" i="61"/>
  <c r="W29" i="61"/>
  <c r="W33" i="61"/>
  <c r="AB9" i="61"/>
  <c r="AB19" i="61"/>
  <c r="W45" i="61"/>
  <c r="AB8" i="61"/>
  <c r="AB68" i="61"/>
  <c r="AB41" i="61"/>
  <c r="W22" i="61"/>
  <c r="AB95" i="61"/>
  <c r="V36" i="61"/>
  <c r="AA78" i="61"/>
  <c r="V81" i="61"/>
  <c r="V31" i="61"/>
  <c r="AA99" i="61"/>
  <c r="V80" i="61"/>
  <c r="AA83" i="61"/>
  <c r="V78" i="61"/>
  <c r="AA42" i="61"/>
  <c r="AA46" i="61"/>
  <c r="V56" i="61"/>
  <c r="V8" i="61"/>
  <c r="V32" i="61"/>
  <c r="V10" i="61"/>
  <c r="V25" i="61"/>
  <c r="AA44" i="61"/>
  <c r="V53" i="61"/>
  <c r="V57" i="61"/>
  <c r="AB66" i="61"/>
  <c r="W84" i="61"/>
  <c r="AB59" i="61"/>
  <c r="AB22" i="61"/>
  <c r="W44" i="61"/>
  <c r="V73" i="61"/>
  <c r="V34" i="61"/>
  <c r="V12" i="61"/>
  <c r="V93" i="61"/>
  <c r="V95" i="61"/>
  <c r="V97" i="61"/>
  <c r="V92" i="61"/>
  <c r="AA69" i="61"/>
  <c r="W85" i="61"/>
  <c r="W81" i="61"/>
  <c r="W78" i="61"/>
  <c r="AB34" i="61"/>
  <c r="W8" i="61"/>
  <c r="AB44" i="61"/>
  <c r="V61" i="61"/>
  <c r="V67" i="61"/>
  <c r="AA72" i="61"/>
  <c r="AA19" i="61"/>
  <c r="V24" i="61"/>
  <c r="AB82" i="61"/>
  <c r="W36" i="61"/>
  <c r="AB32" i="61"/>
  <c r="AB25" i="61"/>
  <c r="AB78" i="61"/>
  <c r="W25" i="61"/>
  <c r="W31" i="61"/>
  <c r="W41" i="61"/>
  <c r="AB80" i="61"/>
  <c r="AB12" i="61"/>
  <c r="AB45" i="61"/>
  <c r="W43" i="61"/>
  <c r="AA85" i="61"/>
  <c r="V68" i="61"/>
  <c r="AA66" i="61"/>
  <c r="AA97" i="61"/>
  <c r="AA61" i="61"/>
  <c r="V82" i="61"/>
  <c r="AA30" i="61"/>
  <c r="AA86" i="61"/>
  <c r="V49" i="61"/>
  <c r="AA68" i="61"/>
  <c r="V66" i="61"/>
  <c r="AA24" i="61"/>
  <c r="AA84" i="61"/>
  <c r="V65" i="61"/>
  <c r="AA9" i="61"/>
  <c r="AA13" i="61"/>
  <c r="AA59" i="61"/>
  <c r="AA10" i="61"/>
  <c r="V18" i="61"/>
  <c r="V44" i="61"/>
  <c r="AA98" i="61"/>
  <c r="AA65" i="61"/>
  <c r="V19" i="61"/>
  <c r="V23" i="61"/>
  <c r="V35" i="61"/>
  <c r="V22" i="61"/>
  <c r="AA55" i="61"/>
  <c r="AA91" i="61"/>
  <c r="AA95" i="61"/>
  <c r="AA22" i="61"/>
  <c r="V42" i="61"/>
  <c r="V46" i="61"/>
  <c r="V91" i="61"/>
  <c r="V99" i="61"/>
  <c r="V96" i="61"/>
  <c r="V94" i="61"/>
  <c r="W14" i="61"/>
  <c r="AB42" i="61"/>
  <c r="AA8" i="61"/>
  <c r="AA14" i="61"/>
  <c r="AA20" i="61"/>
  <c r="AA93" i="61"/>
  <c r="AB87" i="61"/>
  <c r="W71" i="61"/>
  <c r="AB33" i="61"/>
  <c r="AB71" i="61"/>
  <c r="W53" i="61"/>
  <c r="W80" i="61"/>
  <c r="AB83" i="61"/>
  <c r="AB93" i="61"/>
  <c r="W30" i="61"/>
  <c r="AB46" i="61"/>
  <c r="W11" i="61"/>
  <c r="AB92" i="61"/>
  <c r="AB23" i="61"/>
  <c r="AA73" i="61"/>
  <c r="AA81" i="61"/>
  <c r="V83" i="61"/>
  <c r="AA79" i="61"/>
  <c r="V69" i="61"/>
  <c r="V59" i="61"/>
  <c r="AA29" i="61"/>
  <c r="AA67" i="61"/>
  <c r="V7" i="61"/>
  <c r="AA48" i="61"/>
  <c r="AA35" i="61"/>
  <c r="V47" i="61"/>
  <c r="V9" i="61"/>
  <c r="V13" i="61"/>
  <c r="AA31" i="61"/>
  <c r="AA53" i="61"/>
  <c r="AA57" i="61"/>
  <c r="V70" i="61"/>
  <c r="AA96" i="61"/>
  <c r="AA47" i="61"/>
  <c r="AA7" i="61"/>
  <c r="AA11" i="61"/>
  <c r="AA49" i="61"/>
  <c r="AA56" i="61"/>
  <c r="V54" i="61"/>
  <c r="V58" i="61"/>
  <c r="V21" i="61"/>
  <c r="AA54" i="61"/>
  <c r="AA58" i="61"/>
  <c r="AA94" i="61"/>
  <c r="O87" i="38"/>
  <c r="O73" i="38"/>
  <c r="O82" i="38"/>
  <c r="O80" i="38"/>
  <c r="O78" i="38"/>
  <c r="O71" i="38"/>
  <c r="R91" i="38"/>
  <c r="R81" i="38"/>
  <c r="R61" i="38"/>
  <c r="R84" i="38"/>
  <c r="R93" i="38"/>
  <c r="R59" i="38"/>
  <c r="O10" i="38"/>
  <c r="R14" i="38"/>
  <c r="R31" i="38"/>
  <c r="R65" i="38"/>
  <c r="R34" i="38"/>
  <c r="O11" i="38"/>
  <c r="R53" i="38"/>
  <c r="O22" i="38"/>
  <c r="R21" i="38"/>
  <c r="R13" i="38"/>
  <c r="R20" i="38"/>
  <c r="R23" i="38"/>
  <c r="O8" i="38"/>
  <c r="O46" i="38"/>
  <c r="R87" i="38"/>
  <c r="R73" i="38"/>
  <c r="O83" i="38"/>
  <c r="R71" i="38"/>
  <c r="O66" i="38"/>
  <c r="R95" i="38"/>
  <c r="O34" i="38"/>
  <c r="O42" i="38"/>
  <c r="O33" i="38"/>
  <c r="O65" i="38"/>
  <c r="O59" i="38"/>
  <c r="R42" i="38"/>
  <c r="O84" i="38"/>
  <c r="O14" i="38"/>
  <c r="O9" i="38"/>
  <c r="R30" i="38"/>
  <c r="R25" i="38"/>
  <c r="R70" i="38"/>
  <c r="R43" i="38"/>
  <c r="R44" i="38"/>
  <c r="R18" i="38"/>
  <c r="O23" i="38"/>
  <c r="R8" i="38"/>
  <c r="O21" i="38"/>
  <c r="O69" i="38"/>
  <c r="O35" i="38"/>
  <c r="O18" i="38"/>
  <c r="O44" i="38"/>
  <c r="R99" i="38"/>
  <c r="O79" i="38"/>
  <c r="R49" i="38"/>
  <c r="R85" i="38"/>
  <c r="O81" i="38"/>
  <c r="O61" i="38"/>
  <c r="R78" i="38"/>
  <c r="R79" i="38"/>
  <c r="R82" i="38"/>
  <c r="R96" i="38"/>
  <c r="R80" i="38"/>
  <c r="R94" i="38"/>
  <c r="R33" i="38"/>
  <c r="R67" i="38"/>
  <c r="O12" i="38"/>
  <c r="R54" i="38"/>
  <c r="R35" i="38"/>
  <c r="R69" i="38"/>
  <c r="O25" i="38"/>
  <c r="R10" i="38"/>
  <c r="R9" i="38"/>
  <c r="O53" i="38"/>
  <c r="R45" i="38"/>
  <c r="R19" i="38"/>
  <c r="O70" i="38"/>
  <c r="R46" i="38"/>
  <c r="R12" i="38"/>
  <c r="O7" i="38"/>
  <c r="O45" i="38"/>
  <c r="O43" i="38"/>
  <c r="O85" i="38"/>
  <c r="R97" i="38"/>
  <c r="R92" i="38"/>
  <c r="O36" i="38"/>
  <c r="O49" i="38"/>
  <c r="R66" i="38"/>
  <c r="R83" i="38"/>
  <c r="O31" i="38"/>
  <c r="R36" i="38"/>
  <c r="O32" i="38"/>
  <c r="O47" i="38"/>
  <c r="R47" i="38"/>
  <c r="R32" i="38"/>
  <c r="R29" i="38"/>
  <c r="O30" i="38"/>
  <c r="O41" i="38"/>
  <c r="O29" i="38"/>
  <c r="R68" i="38"/>
  <c r="O54" i="38"/>
  <c r="R11" i="38"/>
  <c r="R22" i="38"/>
  <c r="R7" i="38"/>
  <c r="O68" i="38"/>
  <c r="O67" i="38"/>
  <c r="O19" i="38"/>
  <c r="R41" i="38"/>
  <c r="O20" i="38"/>
  <c r="O13" i="38"/>
  <c r="V60" i="66" l="1"/>
  <c r="V60" i="65"/>
  <c r="V60" i="62"/>
  <c r="AA60" i="61"/>
  <c r="AA60" i="66"/>
  <c r="AA60" i="65"/>
  <c r="V60" i="61"/>
  <c r="AA60" i="62"/>
  <c r="W96" i="66" l="1"/>
  <c r="W95" i="66"/>
  <c r="W94" i="66"/>
  <c r="W93" i="66"/>
  <c r="W97" i="65"/>
  <c r="O93" i="64"/>
  <c r="O92" i="64"/>
  <c r="O91" i="64"/>
  <c r="O98" i="63"/>
  <c r="W96" i="62"/>
  <c r="W95" i="62"/>
  <c r="W94" i="62"/>
  <c r="W96" i="61"/>
  <c r="W95" i="61"/>
  <c r="W94" i="61"/>
  <c r="W93" i="61"/>
  <c r="W92" i="61"/>
  <c r="W91" i="61"/>
  <c r="W98" i="66"/>
  <c r="W92" i="65"/>
  <c r="O92" i="63"/>
  <c r="O91" i="63"/>
  <c r="W95" i="65"/>
  <c r="W93" i="65"/>
  <c r="O95" i="63"/>
  <c r="W93" i="62"/>
  <c r="W91" i="62"/>
  <c r="W97" i="66"/>
  <c r="W98" i="65"/>
  <c r="W91" i="65"/>
  <c r="O96" i="64"/>
  <c r="O95" i="64"/>
  <c r="O94" i="64"/>
  <c r="W98" i="62"/>
  <c r="W98" i="61"/>
  <c r="W91" i="66"/>
  <c r="O98" i="64"/>
  <c r="O93" i="63"/>
  <c r="W92" i="66"/>
  <c r="W96" i="65"/>
  <c r="W94" i="65"/>
  <c r="O96" i="63"/>
  <c r="O94" i="63"/>
  <c r="W92" i="62"/>
  <c r="W99" i="65"/>
  <c r="O99" i="64"/>
  <c r="O97" i="63"/>
  <c r="O99" i="63"/>
  <c r="W97" i="61"/>
  <c r="W99" i="66"/>
  <c r="W97" i="62"/>
  <c r="W99" i="61"/>
  <c r="O97" i="64"/>
  <c r="W99" i="62"/>
  <c r="O93" i="38"/>
  <c r="O96" i="38"/>
  <c r="O95" i="38"/>
  <c r="O92" i="38"/>
  <c r="O98" i="38"/>
  <c r="O94" i="38"/>
  <c r="O91" i="38"/>
  <c r="O97" i="38"/>
  <c r="O99" i="38"/>
  <c r="B3" i="4"/>
  <c r="B33" i="4" s="1"/>
  <c r="B15" i="4"/>
  <c r="B35" i="4" l="1"/>
  <c r="C6" i="4" s="1"/>
  <c r="C38" i="4" s="1"/>
  <c r="B2" i="38" s="1"/>
  <c r="B45" i="4"/>
  <c r="C12" i="4" s="1"/>
  <c r="C48" i="4" s="1"/>
  <c r="B2" i="62" s="1"/>
  <c r="B40" i="4"/>
  <c r="C9" i="4" s="1"/>
  <c r="C43" i="4" s="1"/>
  <c r="B2" i="61" s="1"/>
  <c r="B30" i="4"/>
  <c r="B32" i="4"/>
  <c r="B31" i="4"/>
  <c r="C3" i="4" l="1"/>
  <c r="C33" i="4" s="1"/>
  <c r="D22" i="70" l="1"/>
  <c r="B24" i="70" l="1"/>
  <c r="D22" i="69"/>
  <c r="D11" i="70" l="1"/>
  <c r="D24" i="70"/>
  <c r="B24" i="69"/>
  <c r="D5" i="70" l="1"/>
  <c r="D10" i="70"/>
  <c r="D8" i="70"/>
  <c r="D9" i="70"/>
  <c r="D7" i="70"/>
  <c r="D11" i="69"/>
  <c r="D7" i="69"/>
  <c r="D24" i="69"/>
  <c r="C12" i="70" l="1"/>
  <c r="C26" i="70" s="1"/>
  <c r="D9" i="69"/>
  <c r="D5" i="69"/>
  <c r="B12" i="69"/>
  <c r="D6" i="69"/>
  <c r="D8" i="69"/>
  <c r="D10" i="69"/>
  <c r="C12" i="69"/>
  <c r="C26" i="69" s="1"/>
  <c r="D6" i="70" l="1"/>
  <c r="B12" i="70"/>
  <c r="B26" i="69"/>
  <c r="D12" i="69"/>
  <c r="B26" i="70" l="1"/>
  <c r="D12" i="70"/>
  <c r="D26" i="69"/>
  <c r="D26" i="70" l="1"/>
</calcChain>
</file>

<file path=xl/sharedStrings.xml><?xml version="1.0" encoding="utf-8"?>
<sst xmlns="http://schemas.openxmlformats.org/spreadsheetml/2006/main" count="1651" uniqueCount="76">
  <si>
    <t>Galletas</t>
  </si>
  <si>
    <t>Café</t>
  </si>
  <si>
    <t>Helados</t>
  </si>
  <si>
    <t>Pastas</t>
  </si>
  <si>
    <t>Chocolates</t>
  </si>
  <si>
    <t>Cárnico</t>
  </si>
  <si>
    <t>Otros</t>
  </si>
  <si>
    <t>Total</t>
  </si>
  <si>
    <t>Acum</t>
  </si>
  <si>
    <t>NEGOCIO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</si>
  <si>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</si>
  <si>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</si>
  <si>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</si>
  <si>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</si>
  <si>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</si>
  <si>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</si>
  <si>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</si>
  <si>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</si>
  <si>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</si>
  <si>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</si>
  <si>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</si>
  <si>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</si>
  <si>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Informe Toneladas</t>
  </si>
  <si>
    <t>Año actual</t>
  </si>
  <si>
    <t>Año anterior</t>
  </si>
  <si>
    <t>titulos</t>
  </si>
  <si>
    <t>TONELADAS AÑO</t>
  </si>
  <si>
    <t>TOTAL NAL + INTERNAL</t>
  </si>
  <si>
    <t>VENTAS X DIA HABIL $</t>
  </si>
  <si>
    <t>TONELADAS X DIA HABIL TON</t>
  </si>
  <si>
    <t>% Cump</t>
  </si>
  <si>
    <t>% Var</t>
  </si>
  <si>
    <t>MERCADO INTERNACIONAL</t>
  </si>
  <si>
    <t>Mill COP AÑO</t>
  </si>
  <si>
    <t>PRECIO X KIL</t>
  </si>
  <si>
    <t>Subtotal</t>
  </si>
  <si>
    <t>TMLUC</t>
  </si>
  <si>
    <t>Miles USD AÑO</t>
  </si>
  <si>
    <t>USD X KIL</t>
  </si>
  <si>
    <t>OTRAS VENTAS NACIONALES</t>
  </si>
  <si>
    <t>TOTAL VENTAS NACIONALES</t>
  </si>
  <si>
    <t>VENTAS NACIONALES CCIALES</t>
  </si>
  <si>
    <t>2014 P</t>
  </si>
  <si>
    <t>VENTAS INTERNALES CCIALES</t>
  </si>
  <si>
    <t>OTRAS VENTAS INTERNALES</t>
  </si>
  <si>
    <t>TOTAL VENTAS INTERNALES</t>
  </si>
  <si>
    <t>Dias habiles</t>
  </si>
  <si>
    <t>Trim 1</t>
  </si>
  <si>
    <t>Trim 2</t>
  </si>
  <si>
    <t>Trim 3</t>
  </si>
  <si>
    <t>Trim 4</t>
  </si>
  <si>
    <t>Enero a marzo 2014</t>
  </si>
  <si>
    <t>Abril a junio 2014</t>
  </si>
  <si>
    <t>Julio a septiembre 2014</t>
  </si>
  <si>
    <t>Octubre a diciembre 2014</t>
  </si>
  <si>
    <t>CARNICOS</t>
  </si>
  <si>
    <t>GALLETAS</t>
  </si>
  <si>
    <t>CHOCOLATES</t>
  </si>
  <si>
    <t>CAFÉ</t>
  </si>
  <si>
    <t>HELADOS</t>
  </si>
  <si>
    <t>PASTAS</t>
  </si>
  <si>
    <t>OTROS</t>
  </si>
  <si>
    <t>TOTAL ORGÁNICO</t>
  </si>
  <si>
    <t>HERMO</t>
  </si>
  <si>
    <t>A. CARNICOS PANAMA</t>
  </si>
  <si>
    <t>POZUELO</t>
  </si>
  <si>
    <t>FEHR</t>
  </si>
  <si>
    <t>CNCH DCR</t>
  </si>
  <si>
    <t>CHOCOLATES PERÚ</t>
  </si>
  <si>
    <t>NUTRESA</t>
  </si>
  <si>
    <t>ALIADAS</t>
  </si>
  <si>
    <t>BON</t>
  </si>
  <si>
    <t>AFC</t>
  </si>
  <si>
    <t>NC</t>
  </si>
  <si>
    <t>ADQUISICIONES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</si>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</sst>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D_M_-;\-* #,##0.00\ _D_M_-;_-* &quot;-&quot;??\ _D_M_-;_-@_-"/>
    <numFmt numFmtId="167" formatCode="_(* #,##0.000_);_(* \(#,##0.000\);_(* &quot;-&quot;??_);_(@_)"/>
    <numFmt numFmtId="168" formatCode="#,##0.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0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rgb="FFFFFF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</font>
    <font>
      <sz val="12"/>
      <name val="Lucida Sans"/>
      <family val="2"/>
    </font>
    <font>
      <b/>
      <sz val="14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66990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D9B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1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25" borderId="0" applyNumberFormat="0" applyBorder="0" applyAlignment="0" applyProtection="0"/>
    <xf numFmtId="4" fontId="6" fillId="30" borderId="2" applyNumberFormat="0" applyProtection="0">
      <alignment vertical="center"/>
    </xf>
    <xf numFmtId="4" fontId="18" fillId="31" borderId="2" applyNumberFormat="0" applyProtection="0">
      <alignment vertical="center"/>
    </xf>
    <xf numFmtId="4" fontId="6" fillId="31" borderId="2" applyNumberFormat="0" applyProtection="0">
      <alignment horizontal="left" vertical="center" indent="1"/>
    </xf>
    <xf numFmtId="0" fontId="10" fillId="30" borderId="3" applyNumberFormat="0" applyProtection="0">
      <alignment horizontal="left" vertical="top" indent="1"/>
    </xf>
    <xf numFmtId="4" fontId="6" fillId="32" borderId="2" applyNumberFormat="0" applyProtection="0">
      <alignment horizontal="left" vertical="center" indent="1"/>
    </xf>
    <xf numFmtId="4" fontId="6" fillId="33" borderId="2" applyNumberFormat="0" applyProtection="0">
      <alignment horizontal="right" vertical="center"/>
    </xf>
    <xf numFmtId="4" fontId="6" fillId="34" borderId="2" applyNumberFormat="0" applyProtection="0">
      <alignment horizontal="right" vertical="center"/>
    </xf>
    <xf numFmtId="4" fontId="6" fillId="35" borderId="4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36" borderId="2" applyNumberFormat="0" applyProtection="0">
      <alignment horizontal="right" vertical="center"/>
    </xf>
    <xf numFmtId="4" fontId="6" fillId="37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38" borderId="2" applyNumberFormat="0" applyProtection="0">
      <alignment horizontal="right" vertical="center"/>
    </xf>
    <xf numFmtId="4" fontId="6" fillId="39" borderId="4" applyNumberFormat="0" applyProtection="0">
      <alignment horizontal="left" vertical="center" indent="1"/>
    </xf>
    <xf numFmtId="4" fontId="9" fillId="10" borderId="4" applyNumberFormat="0" applyProtection="0">
      <alignment horizontal="left" vertical="center" indent="1"/>
    </xf>
    <xf numFmtId="4" fontId="9" fillId="10" borderId="4" applyNumberFormat="0" applyProtection="0">
      <alignment horizontal="left" vertical="center" indent="1"/>
    </xf>
    <xf numFmtId="4" fontId="6" fillId="6" borderId="2" applyNumberFormat="0" applyProtection="0">
      <alignment horizontal="right" vertical="center"/>
    </xf>
    <xf numFmtId="4" fontId="6" fillId="5" borderId="4" applyNumberFormat="0" applyProtection="0">
      <alignment horizontal="left" vertical="center" indent="1"/>
    </xf>
    <xf numFmtId="4" fontId="6" fillId="6" borderId="4" applyNumberFormat="0" applyProtection="0">
      <alignment horizontal="left" vertical="center" indent="1"/>
    </xf>
    <xf numFmtId="0" fontId="6" fillId="8" borderId="2" applyNumberFormat="0" applyProtection="0">
      <alignment horizontal="left" vertical="center" indent="1"/>
    </xf>
    <xf numFmtId="0" fontId="6" fillId="10" borderId="3" applyNumberFormat="0" applyProtection="0">
      <alignment horizontal="left" vertical="top" indent="1"/>
    </xf>
    <xf numFmtId="0" fontId="6" fillId="40" borderId="2" applyNumberFormat="0" applyProtection="0">
      <alignment horizontal="left" vertical="center" indent="1"/>
    </xf>
    <xf numFmtId="0" fontId="6" fillId="6" borderId="3" applyNumberFormat="0" applyProtection="0">
      <alignment horizontal="left" vertical="top" indent="1"/>
    </xf>
    <xf numFmtId="0" fontId="6" fillId="41" borderId="2" applyNumberFormat="0" applyProtection="0">
      <alignment horizontal="left" vertical="center" indent="1"/>
    </xf>
    <xf numFmtId="0" fontId="6" fillId="41" borderId="3" applyNumberFormat="0" applyProtection="0">
      <alignment horizontal="left" vertical="top" indent="1"/>
    </xf>
    <xf numFmtId="0" fontId="6" fillId="5" borderId="2" applyNumberFormat="0" applyProtection="0">
      <alignment horizontal="left" vertical="center" indent="1"/>
    </xf>
    <xf numFmtId="0" fontId="6" fillId="5" borderId="3" applyNumberFormat="0" applyProtection="0">
      <alignment horizontal="left" vertical="top" indent="1"/>
    </xf>
    <xf numFmtId="0" fontId="6" fillId="42" borderId="5" applyNumberFormat="0">
      <protection locked="0"/>
    </xf>
    <xf numFmtId="0" fontId="7" fillId="10" borderId="6" applyBorder="0"/>
    <xf numFmtId="4" fontId="8" fillId="43" borderId="3" applyNumberFormat="0" applyProtection="0">
      <alignment vertical="center"/>
    </xf>
    <xf numFmtId="4" fontId="18" fillId="44" borderId="1" applyNumberFormat="0" applyProtection="0">
      <alignment vertical="center"/>
    </xf>
    <xf numFmtId="4" fontId="8" fillId="8" borderId="3" applyNumberFormat="0" applyProtection="0">
      <alignment horizontal="left" vertical="center" indent="1"/>
    </xf>
    <xf numFmtId="0" fontId="8" fillId="43" borderId="3" applyNumberFormat="0" applyProtection="0">
      <alignment horizontal="left" vertical="top" indent="1"/>
    </xf>
    <xf numFmtId="4" fontId="6" fillId="0" borderId="2" applyNumberFormat="0" applyProtection="0">
      <alignment horizontal="right" vertical="center"/>
    </xf>
    <xf numFmtId="4" fontId="18" fillId="45" borderId="2" applyNumberFormat="0" applyProtection="0">
      <alignment horizontal="right" vertical="center"/>
    </xf>
    <xf numFmtId="4" fontId="6" fillId="32" borderId="2" applyNumberFormat="0" applyProtection="0">
      <alignment horizontal="left" vertical="center" indent="1"/>
    </xf>
    <xf numFmtId="0" fontId="8" fillId="6" borderId="3" applyNumberFormat="0" applyProtection="0">
      <alignment horizontal="left" vertical="top" indent="1"/>
    </xf>
    <xf numFmtId="4" fontId="11" fillId="46" borderId="4" applyNumberFormat="0" applyProtection="0">
      <alignment horizontal="left" vertical="center" indent="1"/>
    </xf>
    <xf numFmtId="0" fontId="6" fillId="47" borderId="1"/>
    <xf numFmtId="4" fontId="12" fillId="42" borderId="2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9" fillId="4" borderId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7" borderId="1"/>
    <xf numFmtId="0" fontId="9" fillId="0" borderId="0"/>
    <xf numFmtId="43" fontId="9" fillId="0" borderId="0" applyFont="0" applyFill="0" applyBorder="0" applyAlignment="0" applyProtection="0"/>
    <xf numFmtId="0" fontId="22" fillId="4" borderId="0"/>
    <xf numFmtId="0" fontId="24" fillId="4" borderId="0"/>
    <xf numFmtId="0" fontId="28" fillId="4" borderId="0"/>
    <xf numFmtId="0" fontId="29" fillId="4" borderId="0"/>
    <xf numFmtId="166" fontId="30" fillId="0" borderId="0" applyFont="0" applyFill="0" applyBorder="0" applyAlignment="0" applyProtection="0"/>
    <xf numFmtId="0" fontId="31" fillId="4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10" borderId="3" applyNumberFormat="0" applyProtection="0">
      <alignment horizontal="left" vertical="top" indent="1"/>
    </xf>
    <xf numFmtId="0" fontId="9" fillId="0" borderId="0" applyNumberFormat="0" applyFill="0" applyBorder="0" applyAlignment="0" applyProtection="0"/>
    <xf numFmtId="0" fontId="31" fillId="6" borderId="3" applyNumberFormat="0" applyProtection="0">
      <alignment horizontal="left" vertical="top" indent="1"/>
    </xf>
    <xf numFmtId="0" fontId="9" fillId="0" borderId="0" applyNumberFormat="0" applyFill="0" applyBorder="0" applyAlignment="0" applyProtection="0"/>
    <xf numFmtId="0" fontId="31" fillId="41" borderId="3" applyNumberFormat="0" applyProtection="0">
      <alignment horizontal="left" vertical="top" indent="1"/>
    </xf>
    <xf numFmtId="0" fontId="9" fillId="0" borderId="0" applyNumberFormat="0" applyFill="0" applyBorder="0" applyAlignment="0" applyProtection="0"/>
    <xf numFmtId="0" fontId="31" fillId="5" borderId="3" applyNumberFormat="0" applyProtection="0">
      <alignment horizontal="left" vertical="top" indent="1"/>
    </xf>
    <xf numFmtId="0" fontId="31" fillId="42" borderId="5" applyNumberForma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0" borderId="3" applyNumberFormat="0" applyProtection="0">
      <alignment horizontal="left" vertical="top" indent="1"/>
    </xf>
    <xf numFmtId="0" fontId="5" fillId="6" borderId="3" applyNumberFormat="0" applyProtection="0">
      <alignment horizontal="left" vertical="top" indent="1"/>
    </xf>
    <xf numFmtId="0" fontId="5" fillId="41" borderId="3" applyNumberFormat="0" applyProtection="0">
      <alignment horizontal="left" vertical="top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0" fontId="9" fillId="0" borderId="0">
      <alignment vertical="top"/>
    </xf>
    <xf numFmtId="0" fontId="5" fillId="4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32" fillId="0" borderId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4" borderId="0"/>
    <xf numFmtId="0" fontId="5" fillId="4" borderId="0"/>
    <xf numFmtId="0" fontId="5" fillId="4" borderId="0"/>
    <xf numFmtId="0" fontId="5" fillId="4" borderId="0"/>
    <xf numFmtId="166" fontId="9" fillId="0" borderId="0" applyFont="0" applyFill="0" applyBorder="0" applyAlignment="0" applyProtection="0"/>
    <xf numFmtId="0" fontId="5" fillId="4" borderId="0"/>
    <xf numFmtId="0" fontId="5" fillId="10" borderId="3" applyNumberFormat="0" applyProtection="0">
      <alignment horizontal="left" vertical="top" indent="1"/>
    </xf>
    <xf numFmtId="0" fontId="5" fillId="6" borderId="3" applyNumberFormat="0" applyProtection="0">
      <alignment horizontal="left" vertical="top" indent="1"/>
    </xf>
    <xf numFmtId="0" fontId="5" fillId="41" borderId="3" applyNumberFormat="0" applyProtection="0">
      <alignment horizontal="left" vertical="top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14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2" fillId="43" borderId="0" applyNumberFormat="0" applyBorder="0" applyAlignment="0" applyProtection="0"/>
    <xf numFmtId="0" fontId="32" fillId="7" borderId="0" applyNumberFormat="0" applyBorder="0" applyAlignment="0" applyProtection="0"/>
    <xf numFmtId="0" fontId="32" fillId="43" borderId="0" applyNumberFormat="0" applyBorder="0" applyAlignment="0" applyProtection="0"/>
    <xf numFmtId="0" fontId="14" fillId="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4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54" borderId="0" applyNumberFormat="0" applyBorder="0" applyAlignment="0" applyProtection="0"/>
    <xf numFmtId="0" fontId="32" fillId="42" borderId="0" applyNumberFormat="0" applyBorder="0" applyAlignment="0" applyProtection="0"/>
    <xf numFmtId="0" fontId="14" fillId="5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2" fillId="41" borderId="0" applyNumberFormat="0" applyBorder="0" applyAlignment="0" applyProtection="0"/>
    <xf numFmtId="0" fontId="32" fillId="5" borderId="0" applyNumberFormat="0" applyBorder="0" applyAlignment="0" applyProtection="0"/>
    <xf numFmtId="0" fontId="32" fillId="41" borderId="0" applyNumberFormat="0" applyBorder="0" applyAlignment="0" applyProtection="0"/>
    <xf numFmtId="0" fontId="14" fillId="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56" borderId="0" applyNumberFormat="0" applyBorder="0" applyAlignment="0" applyProtection="0"/>
    <xf numFmtId="0" fontId="32" fillId="33" borderId="0" applyNumberFormat="0" applyBorder="0" applyAlignment="0" applyProtection="0"/>
    <xf numFmtId="0" fontId="14" fillId="5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32" fillId="5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6" borderId="0" applyNumberFormat="0" applyBorder="0" applyAlignment="0" applyProtection="0"/>
    <xf numFmtId="0" fontId="14" fillId="33" borderId="0" applyNumberFormat="0" applyBorder="0" applyAlignment="0" applyProtection="0"/>
    <xf numFmtId="0" fontId="14" fillId="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5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5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" fillId="4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" borderId="0" applyNumberFormat="0" applyBorder="0" applyAlignment="0" applyProtection="0"/>
    <xf numFmtId="0" fontId="14" fillId="55" borderId="0" applyNumberFormat="0" applyBorder="0" applyAlignment="0" applyProtection="0"/>
    <xf numFmtId="0" fontId="14" fillId="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43" borderId="0" applyNumberFormat="0" applyBorder="0" applyAlignment="0" applyProtection="0"/>
    <xf numFmtId="0" fontId="1" fillId="33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" fillId="3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32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14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14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2" fillId="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2" fillId="8" borderId="0" applyNumberFormat="0" applyBorder="0" applyAlignment="0" applyProtection="0"/>
    <xf numFmtId="0" fontId="32" fillId="63" borderId="0" applyNumberFormat="0" applyBorder="0" applyAlignment="0" applyProtection="0"/>
    <xf numFmtId="0" fontId="32" fillId="8" borderId="0" applyNumberFormat="0" applyBorder="0" applyAlignment="0" applyProtection="0"/>
    <xf numFmtId="0" fontId="14" fillId="6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53" borderId="0" applyNumberFormat="0" applyBorder="0" applyAlignment="0" applyProtection="0"/>
    <xf numFmtId="0" fontId="1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2" fillId="56" borderId="0" applyNumberFormat="0" applyBorder="0" applyAlignment="0" applyProtection="0"/>
    <xf numFmtId="0" fontId="14" fillId="56" borderId="0" applyNumberFormat="0" applyBorder="0" applyAlignment="0" applyProtection="0"/>
    <xf numFmtId="0" fontId="32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8" borderId="0" applyNumberFormat="0" applyBorder="0" applyAlignment="0" applyProtection="0"/>
    <xf numFmtId="0" fontId="14" fillId="41" borderId="0" applyNumberFormat="0" applyBorder="0" applyAlignment="0" applyProtection="0"/>
    <xf numFmtId="0" fontId="14" fillId="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5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5" fillId="4" borderId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35" fillId="4" borderId="0"/>
    <xf numFmtId="4" fontId="5" fillId="34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5" fillId="4" borderId="0"/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0" fontId="35" fillId="4" borderId="0"/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" fillId="4" borderId="0"/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0" borderId="2" applyNumberFormat="0" applyProtection="0">
      <alignment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5" borderId="4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0" fontId="5" fillId="4" borderId="0"/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4" borderId="0"/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6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6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6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6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0" fontId="36" fillId="4" borderId="0"/>
    <xf numFmtId="0" fontId="36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40" borderId="2" applyNumberFormat="0" applyProtection="0">
      <alignment horizontal="left" vertical="center" indent="1"/>
    </xf>
    <xf numFmtId="0" fontId="5" fillId="41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7" borderId="1"/>
    <xf numFmtId="0" fontId="5" fillId="47" borderId="1"/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5" borderId="2" applyNumberFormat="0" applyProtection="0">
      <alignment horizontal="left" vertical="center" indent="1"/>
    </xf>
    <xf numFmtId="0" fontId="5" fillId="41" borderId="2" applyNumberFormat="0" applyProtection="0">
      <alignment horizontal="left" vertical="center" indent="1"/>
    </xf>
    <xf numFmtId="0" fontId="5" fillId="40" borderId="2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42" borderId="5" applyNumberFormat="0">
      <protection locked="0"/>
    </xf>
    <xf numFmtId="0" fontId="5" fillId="5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0" fontId="36" fillId="4" borderId="0"/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42" borderId="5" applyNumberFormat="0">
      <protection locked="0"/>
    </xf>
    <xf numFmtId="0" fontId="5" fillId="5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0" fontId="36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2" borderId="5" applyNumberFormat="0">
      <protection locked="0"/>
    </xf>
    <xf numFmtId="0" fontId="5" fillId="5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6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37" fillId="4" borderId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40" borderId="2" applyNumberFormat="0" applyProtection="0">
      <alignment horizontal="left" vertical="center" indent="1"/>
    </xf>
    <xf numFmtId="0" fontId="5" fillId="41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7" borderId="1"/>
    <xf numFmtId="0" fontId="37" fillId="4" borderId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40" borderId="2" applyNumberFormat="0" applyProtection="0">
      <alignment horizontal="left" vertical="center" indent="1"/>
    </xf>
    <xf numFmtId="0" fontId="5" fillId="41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7" borderId="1"/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42" borderId="5" applyNumberFormat="0">
      <protection locked="0"/>
    </xf>
    <xf numFmtId="0" fontId="5" fillId="5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0" fontId="37" fillId="4" borderId="0"/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5" fillId="42" borderId="5" applyNumberFormat="0">
      <protection locked="0"/>
    </xf>
    <xf numFmtId="0" fontId="5" fillId="5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0" fontId="37" fillId="4" borderId="0"/>
    <xf numFmtId="0" fontId="5" fillId="4" borderId="0"/>
    <xf numFmtId="0" fontId="5" fillId="4" borderId="0"/>
    <xf numFmtId="0" fontId="5" fillId="4" borderId="0"/>
    <xf numFmtId="0" fontId="37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7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7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37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37" fillId="4" borderId="0"/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0" fontId="37" fillId="4" borderId="0"/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7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7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8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8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8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39" fillId="4" borderId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6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39" fillId="4" borderId="0"/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0" fontId="39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0" fontId="5" fillId="4" borderId="0"/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0" fontId="5" fillId="4" borderId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14" borderId="0" applyNumberFormat="0" applyBorder="0" applyAlignment="0" applyProtection="0"/>
    <xf numFmtId="0" fontId="13" fillId="70" borderId="0" applyNumberFormat="0" applyBorder="0" applyAlignment="0" applyProtection="0"/>
    <xf numFmtId="0" fontId="40" fillId="24" borderId="0" applyNumberFormat="0" applyBorder="0" applyAlignment="0" applyProtection="0"/>
    <xf numFmtId="0" fontId="41" fillId="71" borderId="2" applyNumberFormat="0" applyAlignment="0" applyProtection="0"/>
    <xf numFmtId="0" fontId="42" fillId="69" borderId="23" applyNumberFormat="0" applyAlignment="0" applyProtection="0"/>
    <xf numFmtId="0" fontId="14" fillId="19" borderId="0" applyNumberFormat="0" applyBorder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2" applyNumberFormat="0" applyAlignment="0" applyProtection="0"/>
    <xf numFmtId="0" fontId="16" fillId="0" borderId="27" applyNumberFormat="0" applyFill="0" applyAlignment="0" applyProtection="0"/>
    <xf numFmtId="0" fontId="5" fillId="24" borderId="2" applyNumberFormat="0" applyFont="0" applyAlignment="0" applyProtection="0"/>
    <xf numFmtId="0" fontId="47" fillId="71" borderId="28" applyNumberFormat="0" applyAlignment="0" applyProtection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4" borderId="0"/>
    <xf numFmtId="0" fontId="48" fillId="0" borderId="0" applyNumberFormat="0" applyFill="0" applyBorder="0" applyAlignment="0" applyProtection="0"/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5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0" fontId="55" fillId="4" borderId="0"/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5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3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8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8" borderId="2" applyNumberFormat="0" applyProtection="0">
      <alignment horizontal="right" vertical="center"/>
    </xf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6" fillId="4" borderId="0"/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24" borderId="2" applyNumberFormat="0" applyFont="0" applyAlignment="0" applyProtection="0"/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6" fillId="4" borderId="0"/>
    <xf numFmtId="4" fontId="5" fillId="7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0" borderId="2" applyNumberFormat="0" applyProtection="0">
      <alignment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6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" fillId="24" borderId="2" applyNumberFormat="0" applyFont="0" applyAlignment="0" applyProtection="0"/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0" fontId="56" fillId="4" borderId="0"/>
    <xf numFmtId="4" fontId="5" fillId="9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24" borderId="2" applyNumberFormat="0" applyFont="0" applyAlignment="0" applyProtection="0"/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0" borderId="2" applyNumberFormat="0" applyProtection="0">
      <alignment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0" fontId="56" fillId="4" borderId="0"/>
    <xf numFmtId="4" fontId="5" fillId="7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2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6" fillId="4" borderId="0"/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0" borderId="2" applyNumberFormat="0" applyProtection="0">
      <alignment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6" fillId="4" borderId="0"/>
    <xf numFmtId="4" fontId="5" fillId="38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6" fillId="4" borderId="0"/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0" fontId="5" fillId="42" borderId="5" applyNumberFormat="0">
      <protection locked="0"/>
    </xf>
    <xf numFmtId="4" fontId="5" fillId="0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0" fontId="57" fillId="4" borderId="0"/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76" borderId="31" applyNumberFormat="0" applyProtection="0">
      <alignment horizontal="left" vertical="center"/>
    </xf>
    <xf numFmtId="4" fontId="5" fillId="34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4" fontId="5" fillId="31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4" fontId="5" fillId="37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0" fontId="5" fillId="4" borderId="0"/>
    <xf numFmtId="4" fontId="5" fillId="30" borderId="2" applyProtection="0">
      <alignment vertical="center"/>
    </xf>
    <xf numFmtId="4" fontId="5" fillId="30" borderId="2" applyProtection="0">
      <alignment vertical="center"/>
    </xf>
    <xf numFmtId="4" fontId="5" fillId="30" borderId="2" applyNumberFormat="0" applyProtection="0">
      <alignment vertical="center"/>
    </xf>
    <xf numFmtId="4" fontId="5" fillId="75" borderId="2" applyNumberFormat="0" applyProtection="0">
      <alignment vertical="center"/>
    </xf>
    <xf numFmtId="4" fontId="5" fillId="31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4" fontId="5" fillId="76" borderId="31" applyNumberFormat="0" applyProtection="0">
      <alignment horizontal="left" vertical="center"/>
    </xf>
    <xf numFmtId="4" fontId="5" fillId="74" borderId="2" applyNumberFormat="0" applyProtection="0">
      <alignment vertical="center"/>
    </xf>
    <xf numFmtId="4" fontId="5" fillId="74" borderId="2" applyNumberFormat="0" applyProtection="0">
      <alignment vertical="center"/>
    </xf>
    <xf numFmtId="4" fontId="5" fillId="33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76" borderId="31" applyNumberFormat="0" applyProtection="0">
      <alignment horizontal="left" vertical="center"/>
    </xf>
    <xf numFmtId="4" fontId="5" fillId="35" borderId="4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11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72" borderId="31" applyNumberFormat="0" applyProtection="0">
      <alignment horizontal="left" vertical="center"/>
    </xf>
    <xf numFmtId="4" fontId="5" fillId="9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4" fontId="5" fillId="39" borderId="4" applyNumberFormat="0" applyProtection="0">
      <alignment horizontal="left" vertical="center" indent="1"/>
    </xf>
    <xf numFmtId="4" fontId="5" fillId="72" borderId="31" applyNumberFormat="0" applyProtection="0">
      <alignment horizontal="left" vertical="center"/>
    </xf>
    <xf numFmtId="4" fontId="5" fillId="72" borderId="4" applyNumberFormat="0" applyProtection="0">
      <alignment horizontal="left" vertical="center"/>
    </xf>
    <xf numFmtId="4" fontId="5" fillId="45" borderId="4" applyNumberFormat="0" applyProtection="0">
      <alignment vertical="center"/>
    </xf>
    <xf numFmtId="4" fontId="5" fillId="72" borderId="30" applyNumberFormat="0" applyProtection="0">
      <alignment horizontal="left" vertical="center"/>
    </xf>
    <xf numFmtId="4" fontId="5" fillId="7" borderId="2" applyNumberFormat="0" applyProtection="0">
      <alignment horizontal="right" vertical="center"/>
    </xf>
    <xf numFmtId="4" fontId="5" fillId="72" borderId="4" applyNumberFormat="0" applyProtection="0">
      <alignment horizontal="left" vertical="center"/>
    </xf>
    <xf numFmtId="4" fontId="5" fillId="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30" borderId="2" applyProtection="0">
      <alignment vertical="center"/>
    </xf>
    <xf numFmtId="4" fontId="5" fillId="6" borderId="4" applyNumberFormat="0" applyProtection="0">
      <alignment horizontal="left" vertical="center" indent="1"/>
    </xf>
    <xf numFmtId="0" fontId="5" fillId="77" borderId="2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0" fontId="5" fillId="8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4" fontId="5" fillId="5" borderId="4" applyNumberFormat="0" applyProtection="0">
      <alignment horizontal="left" vertical="center" indent="1"/>
    </xf>
    <xf numFmtId="0" fontId="5" fillId="40" borderId="2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77" borderId="2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0" fontId="5" fillId="4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2" fontId="5" fillId="72" borderId="32">
      <protection locked="0"/>
    </xf>
    <xf numFmtId="0" fontId="5" fillId="42" borderId="5" applyNumberFormat="0">
      <protection locked="0"/>
    </xf>
    <xf numFmtId="4" fontId="5" fillId="42" borderId="32">
      <protection locked="0"/>
    </xf>
    <xf numFmtId="4" fontId="5" fillId="6" borderId="4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4" fontId="5" fillId="39" borderId="4" applyNumberFormat="0" applyProtection="0">
      <alignment horizontal="left" vertical="center" indent="1"/>
    </xf>
    <xf numFmtId="0" fontId="5" fillId="77" borderId="2" applyNumberFormat="0" applyProtection="0">
      <alignment horizontal="left" vertical="center" indent="1"/>
    </xf>
    <xf numFmtId="4" fontId="5" fillId="76" borderId="31" applyNumberFormat="0" applyProtection="0">
      <alignment horizontal="left" vertical="center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78" borderId="2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4" fontId="5" fillId="32" borderId="2" applyNumberFormat="0" applyProtection="0">
      <alignment horizontal="left" vertical="center" indent="1"/>
    </xf>
    <xf numFmtId="4" fontId="5" fillId="32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4" fontId="5" fillId="72" borderId="31" applyNumberFormat="0" applyProtection="0">
      <alignment horizontal="left" vertical="center"/>
    </xf>
    <xf numFmtId="0" fontId="5" fillId="47" borderId="1"/>
    <xf numFmtId="4" fontId="5" fillId="76" borderId="2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7" fillId="4" borderId="0"/>
    <xf numFmtId="4" fontId="5" fillId="37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76" borderId="31" applyNumberFormat="0" applyProtection="0">
      <alignment horizontal="left" vertical="center"/>
    </xf>
    <xf numFmtId="4" fontId="5" fillId="39" borderId="4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4" fontId="5" fillId="72" borderId="31" applyNumberFormat="0" applyProtection="0">
      <alignment horizontal="left" vertical="center"/>
    </xf>
    <xf numFmtId="4" fontId="5" fillId="34" borderId="2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4" fontId="5" fillId="35" borderId="4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30" borderId="2" applyProtection="0">
      <alignment vertical="center"/>
    </xf>
    <xf numFmtId="4" fontId="5" fillId="37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6" borderId="4" applyNumberFormat="0" applyProtection="0">
      <alignment horizontal="left" vertical="center" indent="1"/>
    </xf>
    <xf numFmtId="4" fontId="5" fillId="36" borderId="2" applyNumberFormat="0" applyProtection="0">
      <alignment horizontal="right" vertical="center"/>
    </xf>
    <xf numFmtId="0" fontId="5" fillId="77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76" borderId="31" applyNumberFormat="0" applyProtection="0">
      <alignment horizontal="left" vertical="center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4" fontId="5" fillId="9" borderId="2" applyNumberFormat="0" applyProtection="0">
      <alignment horizontal="right" vertical="center"/>
    </xf>
    <xf numFmtId="4" fontId="5" fillId="72" borderId="31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" fillId="77" borderId="2" applyNumberFormat="0" applyProtection="0">
      <alignment horizontal="left" vertical="center" indent="1"/>
    </xf>
    <xf numFmtId="4" fontId="5" fillId="34" borderId="2" applyNumberFormat="0" applyProtection="0">
      <alignment horizontal="right" vertical="center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7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30" borderId="2" applyProtection="0">
      <alignment vertical="center"/>
    </xf>
    <xf numFmtId="4" fontId="5" fillId="5" borderId="4" applyNumberFormat="0" applyProtection="0">
      <alignment horizontal="left" vertical="center" indent="1"/>
    </xf>
    <xf numFmtId="4" fontId="5" fillId="33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6" borderId="4" applyNumberFormat="0" applyProtection="0">
      <alignment horizontal="left" vertical="center" indent="1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" fillId="77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4" fontId="5" fillId="76" borderId="31" applyNumberFormat="0" applyProtection="0">
      <alignment horizontal="left" vertical="center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4" fontId="5" fillId="72" borderId="31" applyNumberFormat="0" applyProtection="0">
      <alignment horizontal="left" vertical="center"/>
    </xf>
    <xf numFmtId="4" fontId="5" fillId="76" borderId="2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7" fillId="4" borderId="0"/>
    <xf numFmtId="0" fontId="5" fillId="77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4" fontId="5" fillId="7" borderId="2" applyNumberFormat="0" applyProtection="0">
      <alignment horizontal="right" vertical="center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6" borderId="2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0" borderId="2" applyProtection="0">
      <alignment vertical="center"/>
    </xf>
    <xf numFmtId="4" fontId="5" fillId="5" borderId="4" applyNumberFormat="0" applyProtection="0">
      <alignment horizontal="left" vertical="center" indent="1"/>
    </xf>
    <xf numFmtId="4" fontId="5" fillId="38" borderId="2" applyNumberFormat="0" applyProtection="0">
      <alignment horizontal="right" vertical="center"/>
    </xf>
    <xf numFmtId="4" fontId="5" fillId="6" borderId="4" applyNumberFormat="0" applyProtection="0">
      <alignment horizontal="left" vertical="center" indent="1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76" borderId="31" applyNumberFormat="0" applyProtection="0">
      <alignment horizontal="lef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" fillId="77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4" fontId="5" fillId="72" borderId="31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4" fontId="5" fillId="76" borderId="2" applyNumberFormat="0" applyProtection="0">
      <alignment horizontal="left" vertical="center"/>
    </xf>
    <xf numFmtId="0" fontId="5" fillId="77" borderId="2" applyNumberFormat="0" applyProtection="0">
      <alignment horizontal="left" vertical="center" indent="1"/>
    </xf>
    <xf numFmtId="0" fontId="57" fillId="4" borderId="0"/>
    <xf numFmtId="0" fontId="5" fillId="77" borderId="2" applyNumberFormat="0" applyProtection="0">
      <alignment horizontal="left" vertical="center" indent="1"/>
    </xf>
    <xf numFmtId="4" fontId="5" fillId="9" borderId="2" applyNumberFormat="0" applyProtection="0">
      <alignment horizontal="right" vertical="center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4" fontId="5" fillId="31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30" borderId="2" applyProtection="0">
      <alignment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" fillId="77" borderId="2" applyNumberFormat="0" applyProtection="0">
      <alignment horizontal="left" vertical="center" indent="1"/>
    </xf>
    <xf numFmtId="4" fontId="5" fillId="39" borderId="4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" fillId="77" borderId="2" applyNumberFormat="0" applyProtection="0">
      <alignment horizontal="left" vertical="center" indent="1"/>
    </xf>
    <xf numFmtId="0" fontId="57" fillId="4" borderId="0"/>
    <xf numFmtId="4" fontId="5" fillId="31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4" fontId="5" fillId="75" borderId="2" applyNumberFormat="0" applyProtection="0">
      <alignment vertical="center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6" borderId="2" applyNumberFormat="0" applyProtection="0">
      <alignment horizontal="right" vertical="center"/>
    </xf>
    <xf numFmtId="4" fontId="5" fillId="30" borderId="2" applyProtection="0">
      <alignment vertical="center"/>
    </xf>
    <xf numFmtId="4" fontId="5" fillId="5" borderId="4" applyNumberFormat="0" applyProtection="0">
      <alignment horizontal="left" vertical="center" indent="1"/>
    </xf>
    <xf numFmtId="4" fontId="5" fillId="6" borderId="4" applyNumberFormat="0" applyProtection="0">
      <alignment horizontal="left" vertical="center" indent="1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" fillId="77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" fillId="77" borderId="2" applyNumberFormat="0" applyProtection="0">
      <alignment horizontal="left" vertical="center" indent="1"/>
    </xf>
    <xf numFmtId="0" fontId="57" fillId="4" borderId="0"/>
    <xf numFmtId="4" fontId="5" fillId="72" borderId="31" applyNumberFormat="0" applyProtection="0">
      <alignment horizontal="left" vertical="center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6" borderId="2" applyNumberFormat="0" applyProtection="0">
      <alignment horizontal="right" vertical="center"/>
    </xf>
    <xf numFmtId="4" fontId="5" fillId="5" borderId="4" applyNumberFormat="0" applyProtection="0">
      <alignment horizontal="left" vertical="center" indent="1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6" borderId="4" applyNumberFormat="0" applyProtection="0">
      <alignment horizontal="left" vertical="center" indent="1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" fillId="77" borderId="2" applyNumberFormat="0" applyProtection="0">
      <alignment horizontal="left" vertical="center" indent="1"/>
    </xf>
    <xf numFmtId="0" fontId="5" fillId="10" borderId="3" applyNumberFormat="0" applyProtection="0">
      <alignment horizontal="left" vertical="top" indent="1"/>
    </xf>
    <xf numFmtId="0" fontId="5" fillId="78" borderId="2" applyNumberFormat="0" applyProtection="0">
      <alignment horizontal="left" vertical="center"/>
    </xf>
    <xf numFmtId="0" fontId="5" fillId="6" borderId="3" applyNumberFormat="0" applyProtection="0">
      <alignment horizontal="left" vertical="top" indent="1"/>
    </xf>
    <xf numFmtId="0" fontId="57" fillId="4" borderId="0"/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57" fillId="4" borderId="0"/>
    <xf numFmtId="0" fontId="5" fillId="77" borderId="2" applyNumberFormat="0" applyProtection="0">
      <alignment horizontal="left" vertical="center" indent="1"/>
    </xf>
    <xf numFmtId="0" fontId="5" fillId="41" borderId="3" applyNumberFormat="0" applyProtection="0">
      <alignment horizontal="left" vertical="top" indent="1"/>
    </xf>
    <xf numFmtId="0" fontId="5" fillId="5" borderId="2" applyNumberFormat="0" applyProtection="0">
      <alignment horizontal="left" vertical="center" indent="1"/>
    </xf>
    <xf numFmtId="0" fontId="5" fillId="5" borderId="3" applyNumberFormat="0" applyProtection="0">
      <alignment horizontal="left" vertical="top" indent="1"/>
    </xf>
    <xf numFmtId="4" fontId="5" fillId="45" borderId="2">
      <protection locked="0"/>
    </xf>
    <xf numFmtId="4" fontId="5" fillId="78" borderId="2" applyNumberFormat="0" applyProtection="0">
      <alignment horizontal="right" vertical="center"/>
    </xf>
    <xf numFmtId="4" fontId="5" fillId="78" borderId="2" applyNumberFormat="0" applyProtection="0">
      <alignment horizontal="right" vertical="center"/>
    </xf>
    <xf numFmtId="4" fontId="5" fillId="77" borderId="2" applyNumberFormat="0" applyProtection="0">
      <alignment horizontal="right" vertical="center"/>
    </xf>
    <xf numFmtId="4" fontId="5" fillId="32" borderId="2" applyNumberFormat="0" applyProtection="0">
      <alignment horizontal="left" vertical="center" indent="1"/>
    </xf>
    <xf numFmtId="4" fontId="5" fillId="74" borderId="2" applyNumberFormat="0" applyProtection="0">
      <alignment vertical="center"/>
    </xf>
    <xf numFmtId="0" fontId="9" fillId="0" borderId="0"/>
  </cellStyleXfs>
  <cellXfs count="179">
    <xf numFmtId="0" fontId="0" fillId="0" borderId="0" xfId="0"/>
    <xf numFmtId="164" fontId="0" fillId="0" borderId="0" xfId="0" applyNumberFormat="1"/>
    <xf numFmtId="0" fontId="2" fillId="0" borderId="0" xfId="0" applyFont="1"/>
    <xf numFmtId="3" fontId="0" fillId="0" borderId="0" xfId="0" applyNumberFormat="1" applyBorder="1"/>
    <xf numFmtId="164" fontId="2" fillId="0" borderId="0" xfId="1" applyNumberFormat="1" applyFont="1" applyBorder="1"/>
    <xf numFmtId="0" fontId="4" fillId="3" borderId="0" xfId="0" applyFont="1" applyFill="1" applyAlignment="1">
      <alignment horizontal="righ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1" fillId="3" borderId="0" xfId="0" applyFont="1" applyFill="1" applyAlignment="1">
      <alignment horizontal="right"/>
    </xf>
    <xf numFmtId="0" fontId="4" fillId="2" borderId="0" xfId="0" applyFont="1" applyFill="1"/>
    <xf numFmtId="165" fontId="0" fillId="0" borderId="8" xfId="2" applyNumberFormat="1" applyFont="1" applyBorder="1"/>
    <xf numFmtId="165" fontId="0" fillId="0" borderId="0" xfId="2" applyNumberFormat="1" applyFont="1" applyBorder="1"/>
    <xf numFmtId="165" fontId="2" fillId="0" borderId="0" xfId="2" applyNumberFormat="1" applyFont="1" applyBorder="1"/>
    <xf numFmtId="0" fontId="2" fillId="0" borderId="0" xfId="0" applyFont="1" applyFill="1"/>
    <xf numFmtId="3" fontId="2" fillId="0" borderId="0" xfId="0" applyNumberFormat="1" applyFont="1"/>
    <xf numFmtId="0" fontId="23" fillId="48" borderId="10" xfId="0" applyFont="1" applyFill="1" applyBorder="1" applyAlignment="1">
      <alignment horizontal="centerContinuous"/>
    </xf>
    <xf numFmtId="0" fontId="23" fillId="48" borderId="11" xfId="0" applyFont="1" applyFill="1" applyBorder="1" applyAlignment="1">
      <alignment horizontal="centerContinuous"/>
    </xf>
    <xf numFmtId="0" fontId="20" fillId="48" borderId="12" xfId="0" applyFont="1" applyFill="1" applyBorder="1"/>
    <xf numFmtId="0" fontId="0" fillId="0" borderId="15" xfId="0" applyBorder="1"/>
    <xf numFmtId="165" fontId="0" fillId="0" borderId="16" xfId="2" applyNumberFormat="1" applyFont="1" applyBorder="1"/>
    <xf numFmtId="165" fontId="0" fillId="0" borderId="18" xfId="2" applyNumberFormat="1" applyFont="1" applyBorder="1"/>
    <xf numFmtId="165" fontId="2" fillId="0" borderId="13" xfId="2" applyNumberFormat="1" applyFont="1" applyBorder="1"/>
    <xf numFmtId="165" fontId="2" fillId="0" borderId="14" xfId="2" applyNumberFormat="1" applyFont="1" applyBorder="1"/>
    <xf numFmtId="165" fontId="2" fillId="0" borderId="19" xfId="2" applyNumberFormat="1" applyFont="1" applyBorder="1"/>
    <xf numFmtId="165" fontId="2" fillId="0" borderId="20" xfId="2" applyNumberFormat="1" applyFont="1" applyBorder="1"/>
    <xf numFmtId="165" fontId="0" fillId="0" borderId="0" xfId="2" applyNumberFormat="1" applyFont="1" applyFill="1" applyBorder="1"/>
    <xf numFmtId="167" fontId="0" fillId="0" borderId="0" xfId="1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Continuous"/>
    </xf>
    <xf numFmtId="165" fontId="0" fillId="0" borderId="21" xfId="2" applyNumberFormat="1" applyFont="1" applyFill="1" applyBorder="1"/>
    <xf numFmtId="49" fontId="3" fillId="48" borderId="0" xfId="0" applyNumberFormat="1" applyFont="1" applyFill="1" applyBorder="1" applyAlignment="1">
      <alignment horizontal="center"/>
    </xf>
    <xf numFmtId="165" fontId="0" fillId="0" borderId="13" xfId="2" applyNumberFormat="1" applyFont="1" applyBorder="1"/>
    <xf numFmtId="165" fontId="0" fillId="0" borderId="14" xfId="2" applyNumberFormat="1" applyFont="1" applyBorder="1"/>
    <xf numFmtId="165" fontId="0" fillId="0" borderId="13" xfId="2" applyNumberFormat="1" applyFont="1" applyBorder="1" applyAlignment="1">
      <alignment horizontal="right"/>
    </xf>
    <xf numFmtId="0" fontId="2" fillId="0" borderId="15" xfId="0" applyFont="1" applyBorder="1"/>
    <xf numFmtId="165" fontId="2" fillId="0" borderId="11" xfId="2" applyNumberFormat="1" applyFont="1" applyBorder="1"/>
    <xf numFmtId="0" fontId="20" fillId="0" borderId="0" xfId="0" applyFont="1" applyFill="1" applyBorder="1" applyAlignment="1">
      <alignment horizontal="centerContinuous"/>
    </xf>
    <xf numFmtId="164" fontId="2" fillId="0" borderId="0" xfId="0" applyNumberFormat="1" applyFont="1" applyBorder="1"/>
    <xf numFmtId="165" fontId="2" fillId="0" borderId="16" xfId="2" applyNumberFormat="1" applyFont="1" applyBorder="1"/>
    <xf numFmtId="0" fontId="2" fillId="0" borderId="15" xfId="0" applyFont="1" applyFill="1" applyBorder="1"/>
    <xf numFmtId="168" fontId="0" fillId="0" borderId="15" xfId="1" applyNumberFormat="1" applyFont="1" applyBorder="1"/>
    <xf numFmtId="168" fontId="0" fillId="0" borderId="0" xfId="1" applyNumberFormat="1" applyFont="1" applyBorder="1"/>
    <xf numFmtId="168" fontId="0" fillId="0" borderId="17" xfId="1" applyNumberFormat="1" applyFont="1" applyBorder="1"/>
    <xf numFmtId="168" fontId="0" fillId="0" borderId="8" xfId="1" applyNumberFormat="1" applyFont="1" applyBorder="1"/>
    <xf numFmtId="168" fontId="2" fillId="0" borderId="12" xfId="1" applyNumberFormat="1" applyFont="1" applyBorder="1"/>
    <xf numFmtId="168" fontId="2" fillId="0" borderId="13" xfId="0" applyNumberFormat="1" applyFont="1" applyBorder="1"/>
    <xf numFmtId="168" fontId="0" fillId="0" borderId="12" xfId="1" applyNumberFormat="1" applyFont="1" applyBorder="1"/>
    <xf numFmtId="168" fontId="0" fillId="0" borderId="13" xfId="1" applyNumberFormat="1" applyFont="1" applyBorder="1"/>
    <xf numFmtId="168" fontId="2" fillId="0" borderId="15" xfId="1" applyNumberFormat="1" applyFont="1" applyBorder="1"/>
    <xf numFmtId="168" fontId="2" fillId="0" borderId="0" xfId="0" applyNumberFormat="1" applyFont="1" applyBorder="1"/>
    <xf numFmtId="168" fontId="2" fillId="0" borderId="0" xfId="1" applyNumberFormat="1" applyFont="1" applyBorder="1"/>
    <xf numFmtId="0" fontId="49" fillId="48" borderId="10" xfId="0" applyFont="1" applyFill="1" applyBorder="1" applyAlignment="1">
      <alignment horizontal="centerContinuous"/>
    </xf>
    <xf numFmtId="0" fontId="49" fillId="48" borderId="11" xfId="0" applyFont="1" applyFill="1" applyBorder="1" applyAlignment="1">
      <alignment horizontal="centerContinuous"/>
    </xf>
    <xf numFmtId="0" fontId="0" fillId="0" borderId="0" xfId="0" applyFont="1"/>
    <xf numFmtId="0" fontId="0" fillId="0" borderId="0" xfId="0" applyFont="1" applyFill="1"/>
    <xf numFmtId="0" fontId="51" fillId="48" borderId="9" xfId="0" applyFont="1" applyFill="1" applyBorder="1"/>
    <xf numFmtId="0" fontId="51" fillId="48" borderId="9" xfId="0" applyFont="1" applyFill="1" applyBorder="1" applyAlignment="1">
      <alignment horizontal="centerContinuous"/>
    </xf>
    <xf numFmtId="0" fontId="51" fillId="48" borderId="10" xfId="0" applyFont="1" applyFill="1" applyBorder="1" applyAlignment="1">
      <alignment horizontal="centerContinuous"/>
    </xf>
    <xf numFmtId="0" fontId="51" fillId="48" borderId="11" xfId="0" applyFont="1" applyFill="1" applyBorder="1" applyAlignment="1">
      <alignment horizontal="centerContinuous"/>
    </xf>
    <xf numFmtId="0" fontId="51" fillId="48" borderId="9" xfId="0" quotePrefix="1" applyFont="1" applyFill="1" applyBorder="1" applyAlignment="1">
      <alignment horizontal="centerContinuous"/>
    </xf>
    <xf numFmtId="0" fontId="51" fillId="48" borderId="12" xfId="0" applyFont="1" applyFill="1" applyBorder="1"/>
    <xf numFmtId="0" fontId="51" fillId="48" borderId="12" xfId="0" applyFont="1" applyFill="1" applyBorder="1" applyAlignment="1">
      <alignment horizontal="center"/>
    </xf>
    <xf numFmtId="0" fontId="51" fillId="48" borderId="13" xfId="0" applyFont="1" applyFill="1" applyBorder="1" applyAlignment="1">
      <alignment horizontal="center"/>
    </xf>
    <xf numFmtId="0" fontId="51" fillId="48" borderId="14" xfId="0" applyFont="1" applyFill="1" applyBorder="1" applyAlignment="1">
      <alignment horizontal="center"/>
    </xf>
    <xf numFmtId="0" fontId="0" fillId="0" borderId="15" xfId="0" applyFont="1" applyBorder="1"/>
    <xf numFmtId="168" fontId="0" fillId="0" borderId="0" xfId="0" applyNumberFormat="1" applyFont="1" applyBorder="1"/>
    <xf numFmtId="0" fontId="0" fillId="0" borderId="17" xfId="0" applyFont="1" applyBorder="1"/>
    <xf numFmtId="168" fontId="0" fillId="0" borderId="8" xfId="0" applyNumberFormat="1" applyFont="1" applyBorder="1"/>
    <xf numFmtId="0" fontId="50" fillId="0" borderId="12" xfId="0" applyFont="1" applyBorder="1"/>
    <xf numFmtId="0" fontId="50" fillId="0" borderId="0" xfId="0" applyFont="1" applyBorder="1"/>
    <xf numFmtId="0" fontId="51" fillId="0" borderId="21" xfId="0" applyFont="1" applyFill="1" applyBorder="1" applyAlignment="1">
      <alignment horizontal="center"/>
    </xf>
    <xf numFmtId="0" fontId="0" fillId="0" borderId="12" xfId="0" applyFont="1" applyBorder="1"/>
    <xf numFmtId="168" fontId="0" fillId="0" borderId="13" xfId="0" applyNumberFormat="1" applyFont="1" applyBorder="1"/>
    <xf numFmtId="0" fontId="52" fillId="48" borderId="9" xfId="0" applyFont="1" applyFill="1" applyBorder="1"/>
    <xf numFmtId="0" fontId="52" fillId="48" borderId="9" xfId="0" applyFont="1" applyFill="1" applyBorder="1" applyAlignment="1">
      <alignment horizontal="centerContinuous"/>
    </xf>
    <xf numFmtId="0" fontId="52" fillId="48" borderId="10" xfId="0" applyFont="1" applyFill="1" applyBorder="1" applyAlignment="1">
      <alignment horizontal="centerContinuous"/>
    </xf>
    <xf numFmtId="0" fontId="52" fillId="48" borderId="11" xfId="0" applyFont="1" applyFill="1" applyBorder="1" applyAlignment="1">
      <alignment horizontal="centerContinuous"/>
    </xf>
    <xf numFmtId="0" fontId="52" fillId="48" borderId="9" xfId="0" quotePrefix="1" applyFont="1" applyFill="1" applyBorder="1" applyAlignment="1">
      <alignment horizontal="centerContinuous"/>
    </xf>
    <xf numFmtId="0" fontId="52" fillId="48" borderId="12" xfId="0" applyFont="1" applyFill="1" applyBorder="1"/>
    <xf numFmtId="0" fontId="52" fillId="48" borderId="12" xfId="0" applyFont="1" applyFill="1" applyBorder="1" applyAlignment="1">
      <alignment horizontal="center"/>
    </xf>
    <xf numFmtId="0" fontId="52" fillId="48" borderId="13" xfId="0" applyFont="1" applyFill="1" applyBorder="1" applyAlignment="1">
      <alignment horizontal="center"/>
    </xf>
    <xf numFmtId="0" fontId="52" fillId="48" borderId="14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22" xfId="0" applyFont="1" applyBorder="1"/>
    <xf numFmtId="0" fontId="53" fillId="48" borderId="0" xfId="0" applyFont="1" applyFill="1"/>
    <xf numFmtId="0" fontId="53" fillId="48" borderId="9" xfId="0" applyFont="1" applyFill="1" applyBorder="1" applyAlignment="1">
      <alignment horizontal="centerContinuous"/>
    </xf>
    <xf numFmtId="0" fontId="53" fillId="48" borderId="10" xfId="0" applyFont="1" applyFill="1" applyBorder="1" applyAlignment="1">
      <alignment horizontal="centerContinuous"/>
    </xf>
    <xf numFmtId="0" fontId="53" fillId="48" borderId="11" xfId="0" applyFont="1" applyFill="1" applyBorder="1" applyAlignment="1">
      <alignment horizontal="centerContinuous"/>
    </xf>
    <xf numFmtId="0" fontId="54" fillId="48" borderId="10" xfId="0" applyFont="1" applyFill="1" applyBorder="1" applyAlignment="1">
      <alignment horizontal="centerContinuous"/>
    </xf>
    <xf numFmtId="0" fontId="54" fillId="48" borderId="11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"/>
    </xf>
    <xf numFmtId="0" fontId="53" fillId="48" borderId="9" xfId="0" quotePrefix="1" applyFont="1" applyFill="1" applyBorder="1" applyAlignment="1">
      <alignment horizontal="centerContinuous"/>
    </xf>
    <xf numFmtId="0" fontId="53" fillId="48" borderId="12" xfId="0" applyFont="1" applyFill="1" applyBorder="1" applyAlignment="1">
      <alignment horizontal="center"/>
    </xf>
    <xf numFmtId="0" fontId="53" fillId="48" borderId="13" xfId="0" applyFont="1" applyFill="1" applyBorder="1" applyAlignment="1">
      <alignment horizontal="center"/>
    </xf>
    <xf numFmtId="0" fontId="53" fillId="48" borderId="14" xfId="0" applyFont="1" applyFill="1" applyBorder="1" applyAlignment="1">
      <alignment horizontal="center"/>
    </xf>
    <xf numFmtId="164" fontId="0" fillId="0" borderId="0" xfId="0" applyNumberFormat="1" applyFont="1"/>
    <xf numFmtId="165" fontId="0" fillId="0" borderId="16" xfId="2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5" fontId="2" fillId="0" borderId="13" xfId="2" applyNumberFormat="1" applyFont="1" applyBorder="1" applyAlignment="1">
      <alignment horizontal="right"/>
    </xf>
    <xf numFmtId="165" fontId="2" fillId="0" borderId="14" xfId="2" applyNumberFormat="1" applyFont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5" fontId="0" fillId="0" borderId="18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9" fontId="0" fillId="0" borderId="0" xfId="2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0" fontId="0" fillId="0" borderId="29" xfId="0" applyFont="1" applyBorder="1"/>
    <xf numFmtId="0" fontId="0" fillId="0" borderId="0" xfId="0" applyAlignment="1">
      <alignment horizontal="left"/>
    </xf>
    <xf numFmtId="0" fontId="0" fillId="73" borderId="0" xfId="0" applyFill="1"/>
    <xf numFmtId="3" fontId="0" fillId="0" borderId="0" xfId="1" applyNumberFormat="1" applyFont="1" applyBorder="1"/>
    <xf numFmtId="168" fontId="0" fillId="0" borderId="8" xfId="0" applyNumberFormat="1" applyFont="1" applyBorder="1" applyAlignment="1">
      <alignment horizontal="right"/>
    </xf>
    <xf numFmtId="37" fontId="0" fillId="0" borderId="10" xfId="1" applyNumberFormat="1" applyFont="1" applyBorder="1"/>
    <xf numFmtId="37" fontId="0" fillId="0" borderId="15" xfId="1" applyNumberFormat="1" applyFont="1" applyBorder="1"/>
    <xf numFmtId="37" fontId="0" fillId="0" borderId="0" xfId="1" applyNumberFormat="1" applyFont="1" applyBorder="1"/>
    <xf numFmtId="37" fontId="0" fillId="0" borderId="17" xfId="1" applyNumberFormat="1" applyFont="1" applyBorder="1"/>
    <xf numFmtId="37" fontId="0" fillId="0" borderId="8" xfId="1" applyNumberFormat="1" applyFont="1" applyBorder="1"/>
    <xf numFmtId="37" fontId="2" fillId="0" borderId="12" xfId="1" applyNumberFormat="1" applyFont="1" applyBorder="1"/>
    <xf numFmtId="37" fontId="2" fillId="0" borderId="13" xfId="1" applyNumberFormat="1" applyFont="1" applyBorder="1"/>
    <xf numFmtId="37" fontId="2" fillId="0" borderId="19" xfId="1" applyNumberFormat="1" applyFont="1" applyBorder="1"/>
    <xf numFmtId="37" fontId="0" fillId="0" borderId="15" xfId="0" applyNumberFormat="1" applyFont="1" applyBorder="1"/>
    <xf numFmtId="37" fontId="0" fillId="0" borderId="0" xfId="0" applyNumberFormat="1" applyFont="1" applyBorder="1"/>
    <xf numFmtId="37" fontId="2" fillId="0" borderId="19" xfId="0" applyNumberFormat="1" applyFont="1" applyBorder="1"/>
    <xf numFmtId="3" fontId="0" fillId="0" borderId="15" xfId="0" applyNumberFormat="1" applyFont="1" applyBorder="1"/>
    <xf numFmtId="3" fontId="0" fillId="0" borderId="0" xfId="0" applyNumberFormat="1" applyFont="1" applyBorder="1"/>
    <xf numFmtId="3" fontId="2" fillId="0" borderId="19" xfId="0" applyNumberFormat="1" applyFont="1" applyBorder="1"/>
    <xf numFmtId="3" fontId="0" fillId="0" borderId="17" xfId="0" applyNumberFormat="1" applyFont="1" applyBorder="1"/>
    <xf numFmtId="3" fontId="0" fillId="0" borderId="8" xfId="0" applyNumberFormat="1" applyFont="1" applyBorder="1"/>
    <xf numFmtId="37" fontId="0" fillId="0" borderId="12" xfId="1" applyNumberFormat="1" applyFont="1" applyBorder="1"/>
    <xf numFmtId="37" fontId="0" fillId="0" borderId="13" xfId="1" applyNumberFormat="1" applyFont="1" applyBorder="1"/>
    <xf numFmtId="37" fontId="2" fillId="0" borderId="15" xfId="1" applyNumberFormat="1" applyFont="1" applyBorder="1"/>
    <xf numFmtId="37" fontId="2" fillId="0" borderId="0" xfId="1" applyNumberFormat="1" applyFont="1" applyBorder="1"/>
    <xf numFmtId="37" fontId="0" fillId="0" borderId="12" xfId="0" applyNumberFormat="1" applyFont="1" applyBorder="1"/>
    <xf numFmtId="37" fontId="0" fillId="0" borderId="13" xfId="0" applyNumberFormat="1" applyFont="1" applyBorder="1"/>
    <xf numFmtId="37" fontId="2" fillId="0" borderId="15" xfId="0" applyNumberFormat="1" applyFont="1" applyBorder="1"/>
    <xf numFmtId="37" fontId="2" fillId="0" borderId="0" xfId="0" applyNumberFormat="1" applyFont="1" applyBorder="1"/>
    <xf numFmtId="37" fontId="0" fillId="0" borderId="8" xfId="0" applyNumberFormat="1" applyFont="1" applyBorder="1"/>
    <xf numFmtId="37" fontId="2" fillId="0" borderId="13" xfId="0" applyNumberFormat="1" applyFont="1" applyBorder="1"/>
    <xf numFmtId="3" fontId="2" fillId="0" borderId="13" xfId="0" applyNumberFormat="1" applyFont="1" applyBorder="1" applyAlignment="1">
      <alignment horizontal="right"/>
    </xf>
    <xf numFmtId="3" fontId="0" fillId="2" borderId="0" xfId="1" applyNumberFormat="1" applyFont="1" applyFill="1" applyBorder="1" applyAlignment="1">
      <alignment horizontal="right"/>
    </xf>
    <xf numFmtId="37" fontId="0" fillId="0" borderId="17" xfId="0" applyNumberFormat="1" applyFont="1" applyBorder="1"/>
    <xf numFmtId="37" fontId="0" fillId="0" borderId="15" xfId="1" applyNumberFormat="1" applyFont="1" applyFill="1" applyBorder="1"/>
    <xf numFmtId="37" fontId="0" fillId="0" borderId="12" xfId="1" applyNumberFormat="1" applyFont="1" applyFill="1" applyBorder="1"/>
    <xf numFmtId="37" fontId="2" fillId="0" borderId="9" xfId="0" applyNumberFormat="1" applyFont="1" applyBorder="1"/>
    <xf numFmtId="37" fontId="2" fillId="0" borderId="0" xfId="0" applyNumberFormat="1" applyFont="1"/>
    <xf numFmtId="3" fontId="0" fillId="0" borderId="15" xfId="1" applyNumberFormat="1" applyFont="1" applyBorder="1"/>
    <xf numFmtId="3" fontId="0" fillId="0" borderId="10" xfId="1" applyNumberFormat="1" applyFont="1" applyBorder="1"/>
    <xf numFmtId="3" fontId="0" fillId="0" borderId="12" xfId="1" applyNumberFormat="1" applyFont="1" applyBorder="1"/>
    <xf numFmtId="3" fontId="0" fillId="0" borderId="13" xfId="1" applyNumberFormat="1" applyFont="1" applyBorder="1"/>
    <xf numFmtId="3" fontId="0" fillId="0" borderId="17" xfId="1" applyNumberFormat="1" applyFont="1" applyBorder="1"/>
    <xf numFmtId="3" fontId="0" fillId="0" borderId="8" xfId="1" applyNumberFormat="1" applyFont="1" applyBorder="1"/>
    <xf numFmtId="3" fontId="2" fillId="0" borderId="12" xfId="1" applyNumberFormat="1" applyFont="1" applyBorder="1"/>
    <xf numFmtId="3" fontId="2" fillId="0" borderId="19" xfId="1" applyNumberFormat="1" applyFont="1" applyBorder="1"/>
    <xf numFmtId="3" fontId="2" fillId="0" borderId="13" xfId="1" applyNumberFormat="1" applyFont="1" applyBorder="1"/>
    <xf numFmtId="37" fontId="0" fillId="0" borderId="0" xfId="1" applyNumberFormat="1" applyFont="1" applyFill="1" applyBorder="1"/>
    <xf numFmtId="3" fontId="0" fillId="0" borderId="0" xfId="1" applyNumberFormat="1" applyFont="1" applyFill="1" applyBorder="1"/>
    <xf numFmtId="3" fontId="2" fillId="0" borderId="0" xfId="0" applyNumberFormat="1" applyFont="1" applyBorder="1"/>
    <xf numFmtId="0" fontId="21" fillId="3" borderId="0" xfId="0" applyFont="1" applyFill="1" applyAlignment="1">
      <alignment horizontal="left"/>
    </xf>
    <xf numFmtId="0" fontId="58" fillId="0" borderId="0" xfId="3" applyFont="1" applyFill="1"/>
    <xf numFmtId="0" fontId="60" fillId="80" borderId="33" xfId="0" applyFont="1" applyFill="1" applyBorder="1" applyAlignment="1">
      <alignment horizontal="left" vertical="center"/>
    </xf>
    <xf numFmtId="0" fontId="61" fillId="79" borderId="1" xfId="0" applyFont="1" applyFill="1" applyBorder="1" applyAlignment="1">
      <alignment horizontal="center" vertical="center"/>
    </xf>
    <xf numFmtId="0" fontId="9" fillId="0" borderId="36" xfId="3" applyFont="1" applyFill="1" applyBorder="1"/>
    <xf numFmtId="3" fontId="9" fillId="0" borderId="21" xfId="3" applyNumberFormat="1" applyFont="1" applyFill="1" applyBorder="1"/>
    <xf numFmtId="165" fontId="9" fillId="0" borderId="16" xfId="179" applyNumberFormat="1" applyFont="1" applyFill="1" applyBorder="1" applyAlignment="1">
      <alignment horizontal="right"/>
    </xf>
    <xf numFmtId="0" fontId="9" fillId="0" borderId="21" xfId="3" applyFont="1" applyFill="1" applyBorder="1"/>
    <xf numFmtId="0" fontId="62" fillId="0" borderId="33" xfId="3" applyFont="1" applyFill="1" applyBorder="1"/>
    <xf numFmtId="3" fontId="62" fillId="0" borderId="1" xfId="99" applyNumberFormat="1" applyFont="1" applyFill="1" applyBorder="1" applyAlignment="1"/>
    <xf numFmtId="165" fontId="62" fillId="0" borderId="35" xfId="179" applyNumberFormat="1" applyFont="1" applyFill="1" applyBorder="1" applyAlignment="1">
      <alignment horizontal="right"/>
    </xf>
    <xf numFmtId="0" fontId="9" fillId="0" borderId="15" xfId="3" applyFont="1" applyFill="1" applyBorder="1"/>
    <xf numFmtId="3" fontId="9" fillId="0" borderId="21" xfId="3" applyNumberFormat="1" applyFont="1" applyFill="1" applyBorder="1" applyAlignment="1">
      <alignment horizontal="right"/>
    </xf>
    <xf numFmtId="3" fontId="9" fillId="0" borderId="21" xfId="29185" applyNumberFormat="1" applyFont="1" applyFill="1" applyBorder="1" applyAlignment="1">
      <alignment horizontal="right"/>
    </xf>
    <xf numFmtId="3" fontId="62" fillId="0" borderId="1" xfId="11173" applyNumberFormat="1" applyFont="1" applyFill="1" applyBorder="1" applyAlignment="1"/>
    <xf numFmtId="0" fontId="9" fillId="0" borderId="0" xfId="3" applyFont="1" applyFill="1"/>
    <xf numFmtId="3" fontId="9" fillId="0" borderId="0" xfId="3" applyNumberFormat="1" applyFont="1" applyFill="1"/>
    <xf numFmtId="165" fontId="9" fillId="0" borderId="0" xfId="3" applyNumberFormat="1" applyFont="1" applyFill="1"/>
    <xf numFmtId="0" fontId="0" fillId="0" borderId="0" xfId="0" applyFill="1"/>
    <xf numFmtId="165" fontId="62" fillId="0" borderId="35" xfId="179" applyNumberFormat="1" applyFont="1" applyFill="1" applyBorder="1" applyAlignment="1"/>
    <xf numFmtId="3" fontId="0" fillId="0" borderId="0" xfId="0" applyNumberFormat="1"/>
    <xf numFmtId="165" fontId="0" fillId="0" borderId="0" xfId="0" applyNumberFormat="1"/>
    <xf numFmtId="0" fontId="59" fillId="79" borderId="34" xfId="0" applyFont="1" applyFill="1" applyBorder="1" applyAlignment="1">
      <alignment horizontal="center"/>
    </xf>
    <xf numFmtId="0" fontId="59" fillId="79" borderId="35" xfId="0" applyFont="1" applyFill="1" applyBorder="1" applyAlignment="1">
      <alignment horizontal="center"/>
    </xf>
  </cellXfs>
  <cellStyles count="29186">
    <cellStyle name="%" xfId="176"/>
    <cellStyle name="_~8432717" xfId="175"/>
    <cellStyle name="_1  2007 MAIL PLAN Septiembre 12 Escenario OPCION 3 Imprimir" xfId="174"/>
    <cellStyle name="_1  2007 MAIL PLAN Septiembre 12 Escenario OPCION 3 Imprimir 2" xfId="216"/>
    <cellStyle name="_1  2007 MAIL PLAN Septiembre 12 Escenario OPCION 3 Imprimir 3" xfId="173"/>
    <cellStyle name="_1  2007 MAIL PLAN Septiembre 12 Escenario OPCION 3 Imprimir 4" xfId="172"/>
    <cellStyle name="_1  2007 MAIL PLAN Septiembre 12 Escenario OPCION 3 Imprimir 5" xfId="171"/>
    <cellStyle name="_1  2007 MAIL PLAN Septiembre 12 Escenario OPCION 3 Imprimir 6" xfId="215"/>
    <cellStyle name="_1  2007 MAIL PLAN Septiembre 12 Escenario OPCION 3 Imprimir_Config" xfId="170"/>
    <cellStyle name="_1  2007 MAIL PLAN Septiembre 12 Escenario OPCION 3 Imprimir_Copia de 2008 PPTO GTOS  Octubre30 juliana v2" xfId="106"/>
    <cellStyle name="_1  2007 MAIL PLAN Septiembre 12 Escenario OPCION 3 Imprimir_P&amp;G MAYO 25 de 2007 CON VENTA AL PASO" xfId="214"/>
    <cellStyle name="_1  2007 MAIL PLAN Septiembre 12 Escenario OPCION 3 Imprimir_Plantilla proyecto Bancolombia" xfId="107"/>
    <cellStyle name="_1  2007 MAIL PLAN Septiembre 12 Escenario OPCION 3 Imprimir_PLANTILLA SALARIOS" xfId="108"/>
    <cellStyle name="_1  2007 MAIL PLAN Septiembre 12 Escenario OPCION 3 Imprimir_Plantilla Venta al Paso" xfId="109"/>
    <cellStyle name="_1  2007 MAIL PLAN Septiembre 12 Escenario OPCION 3 Imprimir_ppto ventas" xfId="110"/>
    <cellStyle name="_1  2007 MAIL PLAN Septiembre 12 Escenario OPCION 3 Imprimir_Presupuesto Negocio Mes 2008 Mes" xfId="111"/>
    <cellStyle name="_1  2007 MAIL PLAN Septiembre 12 Escenario OPCION 3 Imprimir_PRESUPUESTOS 2008 OPERACION DIRECTA" xfId="112"/>
    <cellStyle name="_1  2007 MAIL PLAN Septiembre 12 Escenario OPCION 3 Imprimir_Resumen Gastos" xfId="213"/>
    <cellStyle name="_165" xfId="113"/>
    <cellStyle name="_165 2" xfId="212"/>
    <cellStyle name="_165 3" xfId="114"/>
    <cellStyle name="_165 4" xfId="211"/>
    <cellStyle name="_165 5" xfId="115"/>
    <cellStyle name="_165 6" xfId="210"/>
    <cellStyle name="_165_Config" xfId="116"/>
    <cellStyle name="_165_Copia de 2008 PPTO GTOS  Octubre30 juliana v2" xfId="209"/>
    <cellStyle name="_165_P&amp;G MAYO 25 de 2007 CON VENTA AL PASO" xfId="117"/>
    <cellStyle name="_165_Plantilla proyecto Bancolombia" xfId="208"/>
    <cellStyle name="_165_PLANTILLA SALARIOS" xfId="118"/>
    <cellStyle name="_165_Plantilla Venta al Paso" xfId="207"/>
    <cellStyle name="_165_ppto ventas" xfId="119"/>
    <cellStyle name="_165_Presupuesto Negocio Mes 2008 Mes" xfId="206"/>
    <cellStyle name="_165_PRESUPUESTOS 2008 OPERACION DIRECTA" xfId="120"/>
    <cellStyle name="_165_Resumen Gastos" xfId="205"/>
    <cellStyle name="_325" xfId="121"/>
    <cellStyle name="_325 2" xfId="204"/>
    <cellStyle name="_325 3" xfId="122"/>
    <cellStyle name="_325 4" xfId="203"/>
    <cellStyle name="_325 5" xfId="123"/>
    <cellStyle name="_325 6" xfId="202"/>
    <cellStyle name="_325_Config" xfId="124"/>
    <cellStyle name="_325_Copia de 2008 PPTO GTOS  Octubre30 juliana v2" xfId="125"/>
    <cellStyle name="_325_P&amp;G MAYO 25 de 2007 CON VENTA AL PASO" xfId="126"/>
    <cellStyle name="_325_Plantilla proyecto Bancolombia" xfId="201"/>
    <cellStyle name="_325_PLANTILLA SALARIOS" xfId="127"/>
    <cellStyle name="_325_Plantilla Venta al Paso" xfId="200"/>
    <cellStyle name="_325_ppto ventas" xfId="128"/>
    <cellStyle name="_325_Presupuesto Negocio Mes 2008 Mes" xfId="199"/>
    <cellStyle name="_325_PRESUPUESTOS 2008 OPERACION DIRECTA" xfId="129"/>
    <cellStyle name="_325_Resumen Gastos" xfId="198"/>
    <cellStyle name="_base de datos Gerentes de zona general" xfId="130"/>
    <cellStyle name="_base de datos Gerentes de zona general 2" xfId="197"/>
    <cellStyle name="_base de datos Gerentes de zona general 3" xfId="131"/>
    <cellStyle name="_base de datos Gerentes de zona general 4" xfId="196"/>
    <cellStyle name="_base de datos Gerentes de zona general 5" xfId="132"/>
    <cellStyle name="_base de datos Gerentes de zona general 6" xfId="195"/>
    <cellStyle name="_base de datos Gerentes de zona general_Config" xfId="133"/>
    <cellStyle name="_base de datos Gerentes de zona general_Informes Gastos vs Presupuesto HISTORICO V5" xfId="194"/>
    <cellStyle name="_base de datos Gerentes de zona general_Plantilla proyecto Bancolombia" xfId="134"/>
    <cellStyle name="_base de datos Gerentes de zona general_ppto ventas" xfId="193"/>
    <cellStyle name="_base de datos Gerentes de zona general_Resumen Gastos" xfId="135"/>
    <cellStyle name="_Bodega ant" xfId="192"/>
    <cellStyle name="_Bodega ant 2" xfId="136"/>
    <cellStyle name="_Castigo de cartera 2005 Novaveta con gestiones" xfId="191"/>
    <cellStyle name="_Copia de ppto compañia 2006 sin formulas" xfId="137"/>
    <cellStyle name="_Copia de ppto compañia 2006 sin formulas_Informes Gastos vs Presupuesto HISTORICO V5" xfId="138"/>
    <cellStyle name="_Copia de ppto compañia 2006 sin formulas_Resumen Gastos" xfId="190"/>
    <cellStyle name="_CRONOGRAMA MOTIVACIÓN 2007" xfId="139"/>
    <cellStyle name="_CRONOGRAMA MOTIVACIÓN 2007 2" xfId="140"/>
    <cellStyle name="_CRONOGRAMA MOTIVACIÓN 2007 3" xfId="189"/>
    <cellStyle name="_CRONOGRAMA MOTIVACIÓN 2007 4" xfId="141"/>
    <cellStyle name="_CRONOGRAMA MOTIVACIÓN 2007 5" xfId="217"/>
    <cellStyle name="_CRONOGRAMA MOTIVACIÓN 2007 6" xfId="180"/>
    <cellStyle name="_CRONOGRAMA MOTIVACIÓN 2007_Config" xfId="169"/>
    <cellStyle name="_CRONOGRAMA MOTIVACIÓN 2007_Copia de 2008 PPTO GTOS  Octubre30 juliana v2" xfId="181"/>
    <cellStyle name="_CRONOGRAMA MOTIVACIÓN 2007_P&amp;G MAYO 25 de 2007 CON VENTA AL PASO" xfId="142"/>
    <cellStyle name="_CRONOGRAMA MOTIVACIÓN 2007_Plantilla proyecto Bancolombia" xfId="218"/>
    <cellStyle name="_CRONOGRAMA MOTIVACIÓN 2007_PLANTILLA SALARIOS" xfId="143"/>
    <cellStyle name="_CRONOGRAMA MOTIVACIÓN 2007_Plantilla Venta al Paso" xfId="144"/>
    <cellStyle name="_CRONOGRAMA MOTIVACIÓN 2007_ppto ventas" xfId="145"/>
    <cellStyle name="_CRONOGRAMA MOTIVACIÓN 2007_Presupuesto Negocio Mes 2008 Mes" xfId="146"/>
    <cellStyle name="_CRONOGRAMA MOTIVACIÓN 2007_PRESUPUESTOS 2008 OPERACION DIRECTA" xfId="147"/>
    <cellStyle name="_CRONOGRAMA MOTIVACIÓN 2007_Resumen Gastos" xfId="148"/>
    <cellStyle name="_ejecucion de gastos 2006 (ensayo definitivo)" xfId="150"/>
    <cellStyle name="_ejecucion de gastos 2006 (ensayo definitivo)_Informes Gastos vs Presupuesto HISTORICO V5" xfId="152"/>
    <cellStyle name="_ejecucion de gastos 2006 (ensayo definitivo)_Resumen Gastos" xfId="154"/>
    <cellStyle name="_Estado de la cartera a Oct 31 ( Provisión y castigo)" xfId="157"/>
    <cellStyle name="_Hoja3" xfId="158"/>
    <cellStyle name="_Hoja3 2" xfId="159"/>
    <cellStyle name="_Hoja3 3" xfId="160"/>
    <cellStyle name="_Hoja3 4" xfId="161"/>
    <cellStyle name="_Hoja3 5" xfId="162"/>
    <cellStyle name="_Hoja3 6" xfId="163"/>
    <cellStyle name="_Hoja3_Config" xfId="164"/>
    <cellStyle name="_Hoja3_Copia de 2008 PPTO GTOS  Octubre30 juliana v2" xfId="165"/>
    <cellStyle name="_Hoja3_P&amp;G MAYO 25 de 2007 CON VENTA AL PASO" xfId="166"/>
    <cellStyle name="_Hoja3_Plantilla proyecto Bancolombia" xfId="167"/>
    <cellStyle name="_Hoja3_PLANTILLA SALARIOS" xfId="168"/>
    <cellStyle name="_Hoja3_Plantilla Venta al Paso" xfId="230"/>
    <cellStyle name="_Hoja3_ppto ventas" xfId="231"/>
    <cellStyle name="_Hoja3_Presupuesto Negocio Mes 2008 Mes" xfId="232"/>
    <cellStyle name="_Hoja3_PRESUPUESTOS 2008 OPERACION DIRECTA" xfId="233"/>
    <cellStyle name="_Hoja3_Resumen Gastos" xfId="234"/>
    <cellStyle name="_Información para Capacitación" xfId="235"/>
    <cellStyle name="_Información para Carga" xfId="236"/>
    <cellStyle name="_Información para Carga 2" xfId="237"/>
    <cellStyle name="_Información para Carga 2 2" xfId="238"/>
    <cellStyle name="_Información para Carga 3" xfId="239"/>
    <cellStyle name="_Información para Carga 3 2" xfId="240"/>
    <cellStyle name="_Información para Carga 4" xfId="241"/>
    <cellStyle name="_junta sept 19 informacion 2007 por campaña" xfId="242"/>
    <cellStyle name="_Libro23" xfId="243"/>
    <cellStyle name="_Libro23 2" xfId="244"/>
    <cellStyle name="_Libro23 3" xfId="245"/>
    <cellStyle name="_Libro23 4" xfId="246"/>
    <cellStyle name="_Libro23 5" xfId="247"/>
    <cellStyle name="_Libro23 6" xfId="248"/>
    <cellStyle name="_Libro23_Config" xfId="249"/>
    <cellStyle name="_Libro23_Copia de 2008 PPTO GTOS  Octubre30 juliana v2" xfId="250"/>
    <cellStyle name="_Libro23_P&amp;G MAYO 25 de 2007 CON VENTA AL PASO" xfId="251"/>
    <cellStyle name="_Libro23_Plantilla proyecto Bancolombia" xfId="252"/>
    <cellStyle name="_Libro23_PLANTILLA SALARIOS" xfId="253"/>
    <cellStyle name="_Libro23_Plantilla Venta al Paso" xfId="254"/>
    <cellStyle name="_Libro23_ppto ventas" xfId="255"/>
    <cellStyle name="_Libro23_Presupuesto Negocio Mes 2008 Mes" xfId="256"/>
    <cellStyle name="_Libro23_PRESUPUESTOS 2008 OPERACION DIRECTA" xfId="257"/>
    <cellStyle name="_Libro23_Resumen Gastos" xfId="258"/>
    <cellStyle name="_Modelo de tendencia de cartera Basado en resultados de 2005" xfId="259"/>
    <cellStyle name="_Otras Cuentas Mes" xfId="260"/>
    <cellStyle name="_Otras Cuentas Mes 2" xfId="261"/>
    <cellStyle name="_Otras Cuentas Mes 3" xfId="262"/>
    <cellStyle name="_Otras Cuentas Mes 4" xfId="263"/>
    <cellStyle name="_Otras Cuentas Mes 5" xfId="264"/>
    <cellStyle name="_Otras Cuentas Mes 6" xfId="265"/>
    <cellStyle name="_Otras Cuentas Mes_Config" xfId="266"/>
    <cellStyle name="_Otras Cuentas Mes_Copia de 2008 PPTO GTOS  Octubre30 juliana v2" xfId="267"/>
    <cellStyle name="_Otras Cuentas Mes_P&amp;G MAYO 25 de 2007 CON VENTA AL PASO" xfId="268"/>
    <cellStyle name="_Otras Cuentas Mes_Plantilla proyecto Bancolombia" xfId="269"/>
    <cellStyle name="_Otras Cuentas Mes_PLANTILLA SALARIOS" xfId="270"/>
    <cellStyle name="_Otras Cuentas Mes_Plantilla Venta al Paso" xfId="271"/>
    <cellStyle name="_Otras Cuentas Mes_ppto ventas" xfId="272"/>
    <cellStyle name="_Otras Cuentas Mes_Presupuesto Negocio Mes 2008 Mes" xfId="273"/>
    <cellStyle name="_Otras Cuentas Mes_PRESUPUESTOS 2008 OPERACION DIRECTA" xfId="274"/>
    <cellStyle name="_Otras Cuentas Mes_Resumen Gastos" xfId="275"/>
    <cellStyle name="_PPTO DE GTOS ABASTECIMIENTO" xfId="276"/>
    <cellStyle name="_PPTO DE GTOS ABASTECIMIENTO 2" xfId="277"/>
    <cellStyle name="_PPTO DE GTOS ABASTECIMIENTO 3" xfId="278"/>
    <cellStyle name="_PPTO DE GTOS ABASTECIMIENTO 4" xfId="279"/>
    <cellStyle name="_PPTO DE GTOS ABASTECIMIENTO 5" xfId="280"/>
    <cellStyle name="_PPTO DE GTOS ABASTECIMIENTO 6" xfId="281"/>
    <cellStyle name="_PPTO DE GTOS ABASTECIMIENTO_Config" xfId="282"/>
    <cellStyle name="_PPTO DE GTOS ABASTECIMIENTO_Copia de 2008 PPTO GTOS  Octubre30 juliana v2" xfId="283"/>
    <cellStyle name="_PPTO DE GTOS ABASTECIMIENTO_P&amp;G MAYO 25 de 2007 CON VENTA AL PASO" xfId="284"/>
    <cellStyle name="_PPTO DE GTOS ABASTECIMIENTO_Plantilla proyecto Bancolombia" xfId="285"/>
    <cellStyle name="_PPTO DE GTOS ABASTECIMIENTO_PLANTILLA SALARIOS" xfId="286"/>
    <cellStyle name="_PPTO DE GTOS ABASTECIMIENTO_Plantilla Venta al Paso" xfId="287"/>
    <cellStyle name="_PPTO DE GTOS ABASTECIMIENTO_ppto ventas" xfId="288"/>
    <cellStyle name="_PPTO DE GTOS ABASTECIMIENTO_Presupuesto Negocio Mes 2008 Mes" xfId="289"/>
    <cellStyle name="_PPTO DE GTOS ABASTECIMIENTO_PRESUPUESTOS 2008 OPERACION DIRECTA" xfId="290"/>
    <cellStyle name="_PPTO DE GTOS ABASTECIMIENTO_Resumen Gastos" xfId="291"/>
    <cellStyle name="_Ppto operaciones 2007 v2 Rafael" xfId="292"/>
    <cellStyle name="_Ppto operaciones 2007 v2 Rafael 2" xfId="293"/>
    <cellStyle name="_Ppto operaciones 2007 v2 Rafael 3" xfId="294"/>
    <cellStyle name="_Ppto operaciones 2007 v2 Rafael 4" xfId="295"/>
    <cellStyle name="_Ppto operaciones 2007 v2 Rafael 5" xfId="296"/>
    <cellStyle name="_Ppto operaciones 2007 v2 Rafael 6" xfId="297"/>
    <cellStyle name="_Ppto operaciones 2007 v2 Rafael_Config" xfId="298"/>
    <cellStyle name="_Ppto operaciones 2007 v2 Rafael_Copia de 2008 PPTO GTOS  Octubre30 juliana v2" xfId="299"/>
    <cellStyle name="_Ppto operaciones 2007 v2 Rafael_P&amp;G MAYO 25 de 2007 CON VENTA AL PASO" xfId="300"/>
    <cellStyle name="_Ppto operaciones 2007 v2 Rafael_Plantilla proyecto Bancolombia" xfId="301"/>
    <cellStyle name="_Ppto operaciones 2007 v2 Rafael_PLANTILLA SALARIOS" xfId="302"/>
    <cellStyle name="_Ppto operaciones 2007 v2 Rafael_Plantilla Venta al Paso" xfId="303"/>
    <cellStyle name="_Ppto operaciones 2007 v2 Rafael_ppto ventas" xfId="304"/>
    <cellStyle name="_Ppto operaciones 2007 v2 Rafael_Presupuesto Negocio Mes 2008 Mes" xfId="305"/>
    <cellStyle name="_Ppto operaciones 2007 v2 Rafael_PRESUPUESTOS 2008 OPERACION DIRECTA" xfId="306"/>
    <cellStyle name="_Ppto operaciones 2007 v2 Rafael_Resumen Gastos" xfId="307"/>
    <cellStyle name="_PPto por mes 2007 DEFINITIVO 9 oct 06" xfId="308"/>
    <cellStyle name="_PPto por mes 2007 DEFINITIVO 9 oct 06 2" xfId="309"/>
    <cellStyle name="_PPto por mes 2007 DEFINITIVO 9 oct 06 3" xfId="310"/>
    <cellStyle name="_PPto por mes 2007 DEFINITIVO 9 oct 06 4" xfId="311"/>
    <cellStyle name="_PPto por mes 2007 DEFINITIVO 9 oct 06 5" xfId="312"/>
    <cellStyle name="_PPto por mes 2007 DEFINITIVO 9 oct 06 6" xfId="313"/>
    <cellStyle name="_PPto por mes 2007 DEFINITIVO 9 oct 06_Config" xfId="314"/>
    <cellStyle name="_PPto por mes 2007 DEFINITIVO 9 oct 06_Copia de 2008 PPTO GTOS  Octubre30 juliana v2" xfId="315"/>
    <cellStyle name="_PPto por mes 2007 DEFINITIVO 9 oct 06_P&amp;G MAYO 25 de 2007 CON VENTA AL PASO" xfId="316"/>
    <cellStyle name="_PPto por mes 2007 DEFINITIVO 9 oct 06_Plantilla proyecto Bancolombia" xfId="317"/>
    <cellStyle name="_PPto por mes 2007 DEFINITIVO 9 oct 06_PLANTILLA SALARIOS" xfId="318"/>
    <cellStyle name="_PPto por mes 2007 DEFINITIVO 9 oct 06_Plantilla Venta al Paso" xfId="319"/>
    <cellStyle name="_PPto por mes 2007 DEFINITIVO 9 oct 06_ppto ventas" xfId="320"/>
    <cellStyle name="_PPto por mes 2007 DEFINITIVO 9 oct 06_Presupuesto Negocio Mes 2008 Mes" xfId="321"/>
    <cellStyle name="_PPto por mes 2007 DEFINITIVO 9 oct 06_PRESUPUESTOS 2008 OPERACION DIRECTA" xfId="322"/>
    <cellStyle name="_PPto por mes 2007 DEFINITIVO 9 oct 06_Resumen Gastos" xfId="323"/>
    <cellStyle name="_PRESUPUESTO DE GASTOS 2007 COMPLETO" xfId="324"/>
    <cellStyle name="_PRESUPUESTO DE GASTOS ABASTECIMIENTO" xfId="325"/>
    <cellStyle name="_PRESUPUESTO DE GASTOS ABASTECIMIENTO 2" xfId="326"/>
    <cellStyle name="_PRESUPUESTO DE GASTOS ABASTECIMIENTO 3" xfId="327"/>
    <cellStyle name="_PRESUPUESTO DE GASTOS ABASTECIMIENTO 4" xfId="328"/>
    <cellStyle name="_PRESUPUESTO DE GASTOS ABASTECIMIENTO 5" xfId="329"/>
    <cellStyle name="_PRESUPUESTO DE GASTOS ABASTECIMIENTO 6" xfId="330"/>
    <cellStyle name="_PRESUPUESTO DE GASTOS ABASTECIMIENTO_Config" xfId="331"/>
    <cellStyle name="_PRESUPUESTO DE GASTOS ABASTECIMIENTO_Copia de 2008 PPTO GTOS  Octubre30 juliana v2" xfId="332"/>
    <cellStyle name="_PRESUPUESTO DE GASTOS ABASTECIMIENTO_P&amp;G MAYO 25 de 2007 CON VENTA AL PASO" xfId="333"/>
    <cellStyle name="_PRESUPUESTO DE GASTOS ABASTECIMIENTO_Plantilla proyecto Bancolombia" xfId="334"/>
    <cellStyle name="_PRESUPUESTO DE GASTOS ABASTECIMIENTO_PLANTILLA SALARIOS" xfId="335"/>
    <cellStyle name="_PRESUPUESTO DE GASTOS ABASTECIMIENTO_Plantilla Venta al Paso" xfId="336"/>
    <cellStyle name="_PRESUPUESTO DE GASTOS ABASTECIMIENTO_ppto ventas" xfId="337"/>
    <cellStyle name="_PRESUPUESTO DE GASTOS ABASTECIMIENTO_Presupuesto Negocio Mes 2008 Mes" xfId="338"/>
    <cellStyle name="_PRESUPUESTO DE GASTOS ABASTECIMIENTO_PRESUPUESTOS 2008 OPERACION DIRECTA" xfId="339"/>
    <cellStyle name="_PRESUPUESTO DE GASTOS ABASTECIMIENTO_Resumen Gastos" xfId="340"/>
    <cellStyle name="_Presupuesto Entrenamiento 2007" xfId="341"/>
    <cellStyle name="_Presupuesto Entrenamiento 2007 2" xfId="342"/>
    <cellStyle name="_Presupuesto Entrenamiento 2007 3" xfId="343"/>
    <cellStyle name="_Presupuesto Entrenamiento 2007 4" xfId="344"/>
    <cellStyle name="_Presupuesto Entrenamiento 2007 5" xfId="345"/>
    <cellStyle name="_Presupuesto Entrenamiento 2007 6" xfId="346"/>
    <cellStyle name="_Presupuesto Entrenamiento 2007_Config" xfId="347"/>
    <cellStyle name="_Presupuesto Entrenamiento 2007_Copia de 2008 PPTO GTOS  Octubre30 juliana v2" xfId="348"/>
    <cellStyle name="_Presupuesto Entrenamiento 2007_P&amp;G MAYO 25 de 2007 CON VENTA AL PASO" xfId="349"/>
    <cellStyle name="_Presupuesto Entrenamiento 2007_Plantilla proyecto Bancolombia" xfId="350"/>
    <cellStyle name="_Presupuesto Entrenamiento 2007_PLANTILLA SALARIOS" xfId="351"/>
    <cellStyle name="_Presupuesto Entrenamiento 2007_Plantilla Venta al Paso" xfId="352"/>
    <cellStyle name="_Presupuesto Entrenamiento 2007_ppto ventas" xfId="353"/>
    <cellStyle name="_Presupuesto Entrenamiento 2007_Presupuesto Negocio Mes 2008 Mes" xfId="354"/>
    <cellStyle name="_Presupuesto Entrenamiento 2007_PRESUPUESTOS 2008 OPERACION DIRECTA" xfId="355"/>
    <cellStyle name="_Presupuesto Entrenamiento 2007_Resumen Gastos" xfId="356"/>
    <cellStyle name="_PRESUPUESTO GENERAL Nov 10 2005" xfId="357"/>
    <cellStyle name="_PRESUPUESTO Pedidos  ventas" xfId="358"/>
    <cellStyle name="_PRESUPUESTO Pedidos  ventas 2" xfId="359"/>
    <cellStyle name="_PRESUPUESTO Pedidos  ventas 3" xfId="360"/>
    <cellStyle name="_PRESUPUESTO Pedidos  ventas 4" xfId="361"/>
    <cellStyle name="_PRESUPUESTO Pedidos  ventas 5" xfId="362"/>
    <cellStyle name="_PRESUPUESTO Pedidos  ventas 6" xfId="363"/>
    <cellStyle name="_PRESUPUESTO Pedidos  ventas_Config" xfId="364"/>
    <cellStyle name="_PRESUPUESTO Pedidos  ventas_Copia de 2008 PPTO GTOS  Octubre30 juliana v2" xfId="365"/>
    <cellStyle name="_PRESUPUESTO Pedidos  ventas_P&amp;G MAYO 25 de 2007 CON VENTA AL PASO" xfId="366"/>
    <cellStyle name="_PRESUPUESTO Pedidos  ventas_Plantilla proyecto Bancolombia" xfId="367"/>
    <cellStyle name="_PRESUPUESTO Pedidos  ventas_PLANTILLA SALARIOS" xfId="368"/>
    <cellStyle name="_PRESUPUESTO Pedidos  ventas_Plantilla Venta al Paso" xfId="369"/>
    <cellStyle name="_PRESUPUESTO Pedidos  ventas_ppto ventas" xfId="370"/>
    <cellStyle name="_PRESUPUESTO Pedidos  ventas_Presupuesto Negocio Mes 2008 Mes" xfId="371"/>
    <cellStyle name="_PRESUPUESTO Pedidos  ventas_PRESUPUESTOS 2008 OPERACION DIRECTA" xfId="372"/>
    <cellStyle name="_PRESUPUESTO Pedidos  ventas_Resumen Gastos" xfId="373"/>
    <cellStyle name="_Resumen Campañas Campaña 6" xfId="374"/>
    <cellStyle name="_Resumen Campañas Campaña 6 2" xfId="375"/>
    <cellStyle name="_Resumen Campañas Campaña 6 3" xfId="376"/>
    <cellStyle name="_Resumen Campañas Campaña 6 4" xfId="377"/>
    <cellStyle name="_Resumen Campañas Campaña 6 5" xfId="378"/>
    <cellStyle name="_Resumen Campañas Campaña 6 6" xfId="379"/>
    <cellStyle name="_Resumen Campañas Campaña 6_Config" xfId="380"/>
    <cellStyle name="_Resumen Campañas Campaña 6_Copia de 2008 PPTO GTOS  Octubre30 juliana v2" xfId="381"/>
    <cellStyle name="_Resumen Campañas Campaña 6_P&amp;G MAYO 25 de 2007 CON VENTA AL PASO" xfId="382"/>
    <cellStyle name="_Resumen Campañas Campaña 6_Plantilla proyecto Bancolombia" xfId="383"/>
    <cellStyle name="_Resumen Campañas Campaña 6_PLANTILLA SALARIOS" xfId="384"/>
    <cellStyle name="_Resumen Campañas Campaña 6_Plantilla Venta al Paso" xfId="385"/>
    <cellStyle name="_Resumen Campañas Campaña 6_ppto ventas" xfId="386"/>
    <cellStyle name="_Resumen Campañas Campaña 6_Presupuesto Negocio Mes 2008 Mes" xfId="387"/>
    <cellStyle name="_Resumen Campañas Campaña 6_PRESUPUESTOS 2008 OPERACION DIRECTA" xfId="388"/>
    <cellStyle name="_Resumen Campañas Campaña 6_Resumen Gastos" xfId="389"/>
    <cellStyle name="_Sep 13 de 2007" xfId="390"/>
    <cellStyle name="_Tabla de validaciones de cecos v2 - Dic 11 07" xfId="391"/>
    <cellStyle name="_Tabla de validaciones de cecos v2 - Dic 11 07 2" xfId="392"/>
    <cellStyle name="_Tabla de validaciones de cecos v2 - Dic 11 07 2 2" xfId="393"/>
    <cellStyle name="_Tabla de validaciones de cecos v2 - Dic 11 07 3" xfId="394"/>
    <cellStyle name="_Tabla de validaciones de cecos v2 - Dic 11 07 3 2" xfId="395"/>
    <cellStyle name="_Tabla de validaciones de cecos v2 - Dic 11 07 4" xfId="396"/>
    <cellStyle name="_Tabla de validaciones de cecos v3 - Ene 01 08" xfId="397"/>
    <cellStyle name="_Tabla de validaciones de cecos v3 - Ene 01 08 2" xfId="398"/>
    <cellStyle name="_Tabla de validaciones de cecos v3 - Ene 01 08 2 2" xfId="399"/>
    <cellStyle name="_Tabla de validaciones de cecos v3 - Ene 01 08 3" xfId="400"/>
    <cellStyle name="_Tabla de validaciones de cecos v3 - Ene 01 08 3 2" xfId="401"/>
    <cellStyle name="_Tabla de validaciones de cecos v3 - Ene 01 08 4" xfId="402"/>
    <cellStyle name="_TOTAL PAIS 2006" xfId="403"/>
    <cellStyle name="_TOTAL PAIS 2006 2" xfId="404"/>
    <cellStyle name="_TOTAL PAIS 2006 3" xfId="405"/>
    <cellStyle name="_TOTAL PAIS 2006 4" xfId="406"/>
    <cellStyle name="_TOTAL PAIS 2006 5" xfId="407"/>
    <cellStyle name="_TOTAL PAIS 2006 6" xfId="408"/>
    <cellStyle name="_TOTAL PAIS 2006_Config" xfId="409"/>
    <cellStyle name="_TOTAL PAIS 2006_Copia de 2008 PPTO GTOS  Octubre30 juliana v2" xfId="410"/>
    <cellStyle name="_TOTAL PAIS 2006_P&amp;G MAYO 25 de 2007 CON VENTA AL PASO" xfId="411"/>
    <cellStyle name="_TOTAL PAIS 2006_Plantilla proyecto Bancolombia" xfId="412"/>
    <cellStyle name="_TOTAL PAIS 2006_PLANTILLA SALARIOS" xfId="413"/>
    <cellStyle name="_TOTAL PAIS 2006_Plantilla Venta al Paso" xfId="414"/>
    <cellStyle name="_TOTAL PAIS 2006_ppto ventas" xfId="415"/>
    <cellStyle name="_TOTAL PAIS 2006_Presupuesto Negocio Mes 2008 Mes" xfId="416"/>
    <cellStyle name="_TOTAL PAIS 2006_PRESUPUESTOS 2008 OPERACION DIRECTA" xfId="417"/>
    <cellStyle name="_TOTAL PAIS 2006_Resumen Gastos" xfId="418"/>
    <cellStyle name="20% - Accent1" xfId="419"/>
    <cellStyle name="20% - Accent1 10" xfId="420"/>
    <cellStyle name="20% - Accent1 11" xfId="421"/>
    <cellStyle name="20% - Accent1 2" xfId="422"/>
    <cellStyle name="20% - Accent1 2 2" xfId="423"/>
    <cellStyle name="20% - Accent1 2 2 2" xfId="424"/>
    <cellStyle name="20% - Accent1 2 3" xfId="425"/>
    <cellStyle name="20% - Accent1 3" xfId="426"/>
    <cellStyle name="20% - Accent1 3 2" xfId="427"/>
    <cellStyle name="20% - Accent1 3 3" xfId="428"/>
    <cellStyle name="20% - Accent1 3 4" xfId="429"/>
    <cellStyle name="20% - Accent1 4" xfId="430"/>
    <cellStyle name="20% - Accent1 5" xfId="431"/>
    <cellStyle name="20% - Accent1 6" xfId="432"/>
    <cellStyle name="20% - Accent1 7" xfId="433"/>
    <cellStyle name="20% - Accent1 8" xfId="434"/>
    <cellStyle name="20% - Accent1 9" xfId="435"/>
    <cellStyle name="20% - Accent1_base" xfId="436"/>
    <cellStyle name="20% - Accent2" xfId="437"/>
    <cellStyle name="20% - Accent2 10" xfId="438"/>
    <cellStyle name="20% - Accent2 11" xfId="439"/>
    <cellStyle name="20% - Accent2 2" xfId="440"/>
    <cellStyle name="20% - Accent2 2 2" xfId="441"/>
    <cellStyle name="20% - Accent2 2 2 2" xfId="442"/>
    <cellStyle name="20% - Accent2 2 3" xfId="443"/>
    <cellStyle name="20% - Accent2 3" xfId="444"/>
    <cellStyle name="20% - Accent2 3 2" xfId="445"/>
    <cellStyle name="20% - Accent2 3 3" xfId="446"/>
    <cellStyle name="20% - Accent2 3 4" xfId="447"/>
    <cellStyle name="20% - Accent2 4" xfId="448"/>
    <cellStyle name="20% - Accent2 5" xfId="449"/>
    <cellStyle name="20% - Accent2 6" xfId="450"/>
    <cellStyle name="20% - Accent2 7" xfId="451"/>
    <cellStyle name="20% - Accent2 8" xfId="452"/>
    <cellStyle name="20% - Accent2 9" xfId="453"/>
    <cellStyle name="20% - Accent2_base" xfId="454"/>
    <cellStyle name="20% - Accent3" xfId="455"/>
    <cellStyle name="20% - Accent3 10" xfId="456"/>
    <cellStyle name="20% - Accent3 11" xfId="457"/>
    <cellStyle name="20% - Accent3 2" xfId="458"/>
    <cellStyle name="20% - Accent3 2 2" xfId="459"/>
    <cellStyle name="20% - Accent3 2 2 2" xfId="460"/>
    <cellStyle name="20% - Accent3 2 3" xfId="461"/>
    <cellStyle name="20% - Accent3 3" xfId="462"/>
    <cellStyle name="20% - Accent3 3 2" xfId="463"/>
    <cellStyle name="20% - Accent3 3 3" xfId="464"/>
    <cellStyle name="20% - Accent3 3 4" xfId="465"/>
    <cellStyle name="20% - Accent3 4" xfId="466"/>
    <cellStyle name="20% - Accent3 5" xfId="467"/>
    <cellStyle name="20% - Accent3 6" xfId="468"/>
    <cellStyle name="20% - Accent3 7" xfId="469"/>
    <cellStyle name="20% - Accent3 8" xfId="470"/>
    <cellStyle name="20% - Accent3 9" xfId="471"/>
    <cellStyle name="20% - Accent3_base" xfId="472"/>
    <cellStyle name="20% - Accent4" xfId="473"/>
    <cellStyle name="20% - Accent4 10" xfId="474"/>
    <cellStyle name="20% - Accent4 11" xfId="475"/>
    <cellStyle name="20% - Accent4 2" xfId="476"/>
    <cellStyle name="20% - Accent4 2 2" xfId="477"/>
    <cellStyle name="20% - Accent4 2 2 2" xfId="478"/>
    <cellStyle name="20% - Accent4 2 3" xfId="479"/>
    <cellStyle name="20% - Accent4 3" xfId="480"/>
    <cellStyle name="20% - Accent4 3 2" xfId="481"/>
    <cellStyle name="20% - Accent4 3 3" xfId="482"/>
    <cellStyle name="20% - Accent4 3 4" xfId="483"/>
    <cellStyle name="20% - Accent4 4" xfId="484"/>
    <cellStyle name="20% - Accent4 5" xfId="485"/>
    <cellStyle name="20% - Accent4 6" xfId="486"/>
    <cellStyle name="20% - Accent4 7" xfId="487"/>
    <cellStyle name="20% - Accent4 8" xfId="488"/>
    <cellStyle name="20% - Accent4 9" xfId="489"/>
    <cellStyle name="20% - Accent4_base" xfId="490"/>
    <cellStyle name="20% - Accent5" xfId="491"/>
    <cellStyle name="20% - Accent5 10" xfId="492"/>
    <cellStyle name="20% - Accent5 11" xfId="493"/>
    <cellStyle name="20% - Accent5 2" xfId="494"/>
    <cellStyle name="20% - Accent5 2 2" xfId="495"/>
    <cellStyle name="20% - Accent5 2 2 2" xfId="496"/>
    <cellStyle name="20% - Accent5 2 3" xfId="497"/>
    <cellStyle name="20% - Accent5 3" xfId="498"/>
    <cellStyle name="20% - Accent5 3 2" xfId="499"/>
    <cellStyle name="20% - Accent5 3 3" xfId="500"/>
    <cellStyle name="20% - Accent5 3 4" xfId="501"/>
    <cellStyle name="20% - Accent5 4" xfId="502"/>
    <cellStyle name="20% - Accent5 5" xfId="503"/>
    <cellStyle name="20% - Accent5 6" xfId="504"/>
    <cellStyle name="20% - Accent5 7" xfId="505"/>
    <cellStyle name="20% - Accent5 8" xfId="506"/>
    <cellStyle name="20% - Accent5 9" xfId="507"/>
    <cellStyle name="20% - Accent5_base" xfId="508"/>
    <cellStyle name="20% - Accent6" xfId="509"/>
    <cellStyle name="20% - Accent6 2" xfId="510"/>
    <cellStyle name="20% - Accent6 2 2" xfId="511"/>
    <cellStyle name="20% - Accent6 2 2 2" xfId="512"/>
    <cellStyle name="20% - Accent6 2 3" xfId="513"/>
    <cellStyle name="20% - Accent6 3" xfId="514"/>
    <cellStyle name="20% - Accent6 3 2" xfId="515"/>
    <cellStyle name="20% - Accent6 3 3" xfId="516"/>
    <cellStyle name="20% - Accent6 3 4" xfId="517"/>
    <cellStyle name="20% - Accent6 4" xfId="518"/>
    <cellStyle name="20% - Accent6 5" xfId="519"/>
    <cellStyle name="20% - Accent6 6" xfId="520"/>
    <cellStyle name="20% - Accent6 7" xfId="521"/>
    <cellStyle name="20% - Accent6 8" xfId="522"/>
    <cellStyle name="20% - Accent6 9" xfId="523"/>
    <cellStyle name="20% - Accent6_base" xfId="524"/>
    <cellStyle name="20% - Énfasis1 10" xfId="526"/>
    <cellStyle name="20% - Énfasis1 10 2" xfId="527"/>
    <cellStyle name="20% - Énfasis1 100 2" xfId="528"/>
    <cellStyle name="20% - Énfasis1 101 2" xfId="529"/>
    <cellStyle name="20% - Énfasis1 102 2" xfId="530"/>
    <cellStyle name="20% - Énfasis1 103 2" xfId="531"/>
    <cellStyle name="20% - Énfasis1 104 2" xfId="532"/>
    <cellStyle name="20% - Énfasis1 105 2" xfId="533"/>
    <cellStyle name="20% - Énfasis1 106 2" xfId="534"/>
    <cellStyle name="20% - Énfasis1 107 2" xfId="535"/>
    <cellStyle name="20% - Énfasis1 108 2" xfId="536"/>
    <cellStyle name="20% - Énfasis1 109 2" xfId="537"/>
    <cellStyle name="20% - Énfasis1 11" xfId="538"/>
    <cellStyle name="20% - Énfasis1 11 2" xfId="539"/>
    <cellStyle name="20% - Énfasis1 110 2" xfId="540"/>
    <cellStyle name="20% - Énfasis1 12" xfId="541"/>
    <cellStyle name="20% - Énfasis1 12 2" xfId="542"/>
    <cellStyle name="20% - Énfasis1 13" xfId="543"/>
    <cellStyle name="20% - Énfasis1 13 2" xfId="544"/>
    <cellStyle name="20% - Énfasis1 14" xfId="545"/>
    <cellStyle name="20% - Énfasis1 14 2" xfId="546"/>
    <cellStyle name="20% - Énfasis1 15" xfId="547"/>
    <cellStyle name="20% - Énfasis1 15 2" xfId="548"/>
    <cellStyle name="20% - Énfasis1 16" xfId="549"/>
    <cellStyle name="20% - Énfasis1 16 2" xfId="550"/>
    <cellStyle name="20% - Énfasis1 16 3" xfId="551"/>
    <cellStyle name="20% - Énfasis1 17" xfId="552"/>
    <cellStyle name="20% - Énfasis1 17 2" xfId="553"/>
    <cellStyle name="20% - Énfasis1 17 3" xfId="554"/>
    <cellStyle name="20% - Énfasis1 18" xfId="555"/>
    <cellStyle name="20% - Énfasis1 18 2" xfId="556"/>
    <cellStyle name="20% - Énfasis1 18 3" xfId="557"/>
    <cellStyle name="20% - Énfasis1 19" xfId="558"/>
    <cellStyle name="20% - Énfasis1 19 2" xfId="559"/>
    <cellStyle name="20% - Énfasis1 19 3" xfId="560"/>
    <cellStyle name="20% - Énfasis1 2" xfId="561"/>
    <cellStyle name="20% - Énfasis1 2 2" xfId="562"/>
    <cellStyle name="20% - Énfasis1 2 2 2" xfId="563"/>
    <cellStyle name="20% - Énfasis1 2 3" xfId="564"/>
    <cellStyle name="20% - Énfasis1 2 3 2" xfId="565"/>
    <cellStyle name="20% - Énfasis1 2 4" xfId="566"/>
    <cellStyle name="20% - Énfasis1 2 4 2" xfId="567"/>
    <cellStyle name="20% - Énfasis1 20" xfId="568"/>
    <cellStyle name="20% - Énfasis1 20 2" xfId="569"/>
    <cellStyle name="20% - Énfasis1 20 3" xfId="570"/>
    <cellStyle name="20% - Énfasis1 21" xfId="571"/>
    <cellStyle name="20% - Énfasis1 21 10" xfId="572"/>
    <cellStyle name="20% - Énfasis1 21 2" xfId="573"/>
    <cellStyle name="20% - Énfasis1 21 2 10" xfId="574"/>
    <cellStyle name="20% - Énfasis1 21 2 2" xfId="575"/>
    <cellStyle name="20% - Énfasis1 21 2 3" xfId="576"/>
    <cellStyle name="20% - Énfasis1 21 2 4" xfId="577"/>
    <cellStyle name="20% - Énfasis1 21 2 5" xfId="578"/>
    <cellStyle name="20% - Énfasis1 21 2 6" xfId="579"/>
    <cellStyle name="20% - Énfasis1 21 2 7" xfId="580"/>
    <cellStyle name="20% - Énfasis1 21 2 8" xfId="581"/>
    <cellStyle name="20% - Énfasis1 21 2 9" xfId="582"/>
    <cellStyle name="20% - Énfasis1 21 3" xfId="583"/>
    <cellStyle name="20% - Énfasis1 21 4" xfId="584"/>
    <cellStyle name="20% - Énfasis1 21 5" xfId="585"/>
    <cellStyle name="20% - Énfasis1 21 6" xfId="586"/>
    <cellStyle name="20% - Énfasis1 21 7" xfId="587"/>
    <cellStyle name="20% - Énfasis1 21 8" xfId="588"/>
    <cellStyle name="20% - Énfasis1 21 9" xfId="589"/>
    <cellStyle name="20% - Énfasis1 22" xfId="590"/>
    <cellStyle name="20% - Énfasis1 22 2" xfId="591"/>
    <cellStyle name="20% - Énfasis1 22 3" xfId="592"/>
    <cellStyle name="20% - Énfasis1 23" xfId="593"/>
    <cellStyle name="20% - Énfasis1 23 2" xfId="594"/>
    <cellStyle name="20% - Énfasis1 23 3" xfId="595"/>
    <cellStyle name="20% - Énfasis1 23 4" xfId="596"/>
    <cellStyle name="20% - Énfasis1 24" xfId="597"/>
    <cellStyle name="20% - Énfasis1 24 2" xfId="598"/>
    <cellStyle name="20% - Énfasis1 24 3" xfId="599"/>
    <cellStyle name="20% - Énfasis1 24 4" xfId="600"/>
    <cellStyle name="20% - Énfasis1 25" xfId="601"/>
    <cellStyle name="20% - Énfasis1 25 2" xfId="602"/>
    <cellStyle name="20% - Énfasis1 25 3" xfId="603"/>
    <cellStyle name="20% - Énfasis1 25 4" xfId="604"/>
    <cellStyle name="20% - Énfasis1 26" xfId="605"/>
    <cellStyle name="20% - Énfasis1 26 2" xfId="606"/>
    <cellStyle name="20% - Énfasis1 26 2 2" xfId="607"/>
    <cellStyle name="20% - Énfasis1 26 2 3" xfId="608"/>
    <cellStyle name="20% - Énfasis1 26 2 4" xfId="609"/>
    <cellStyle name="20% - Énfasis1 26 2 5" xfId="610"/>
    <cellStyle name="20% - Énfasis1 26 3" xfId="611"/>
    <cellStyle name="20% - Énfasis1 26 4" xfId="612"/>
    <cellStyle name="20% - Énfasis1 26 5" xfId="613"/>
    <cellStyle name="20% - Énfasis1 26 6" xfId="614"/>
    <cellStyle name="20% - Énfasis1 26 7" xfId="615"/>
    <cellStyle name="20% - Énfasis1 26 8" xfId="616"/>
    <cellStyle name="20% - Énfasis1 27" xfId="617"/>
    <cellStyle name="20% - Énfasis1 27 2" xfId="618"/>
    <cellStyle name="20% - Énfasis1 27 3" xfId="619"/>
    <cellStyle name="20% - Énfasis1 27 4" xfId="620"/>
    <cellStyle name="20% - Énfasis1 27 5" xfId="621"/>
    <cellStyle name="20% - Énfasis1 27 6" xfId="622"/>
    <cellStyle name="20% - Énfasis1 27 7" xfId="623"/>
    <cellStyle name="20% - Énfasis1 27 8" xfId="624"/>
    <cellStyle name="20% - Énfasis1 28" xfId="625"/>
    <cellStyle name="20% - Énfasis1 28 2" xfId="626"/>
    <cellStyle name="20% - Énfasis1 28 3" xfId="627"/>
    <cellStyle name="20% - Énfasis1 28 4" xfId="628"/>
    <cellStyle name="20% - Énfasis1 29" xfId="629"/>
    <cellStyle name="20% - Énfasis1 29 2" xfId="630"/>
    <cellStyle name="20% - Énfasis1 29 3" xfId="631"/>
    <cellStyle name="20% - Énfasis1 29 4" xfId="632"/>
    <cellStyle name="20% - Énfasis1 3" xfId="633"/>
    <cellStyle name="20% - Énfasis1 3 2" xfId="634"/>
    <cellStyle name="20% - Énfasis1 3 2 2" xfId="635"/>
    <cellStyle name="20% - Énfasis1 3 3" xfId="636"/>
    <cellStyle name="20% - Énfasis1 3 3 2" xfId="637"/>
    <cellStyle name="20% - Énfasis1 3 4" xfId="638"/>
    <cellStyle name="20% - Énfasis1 30" xfId="639"/>
    <cellStyle name="20% - Énfasis1 30 2" xfId="640"/>
    <cellStyle name="20% - Énfasis1 30 3" xfId="641"/>
    <cellStyle name="20% - Énfasis1 30 4" xfId="642"/>
    <cellStyle name="20% - Énfasis1 31" xfId="643"/>
    <cellStyle name="20% - Énfasis1 31 2" xfId="644"/>
    <cellStyle name="20% - Énfasis1 32" xfId="645"/>
    <cellStyle name="20% - Énfasis1 32 2" xfId="646"/>
    <cellStyle name="20% - Énfasis1 33" xfId="647"/>
    <cellStyle name="20% - Énfasis1 34" xfId="648"/>
    <cellStyle name="20% - Énfasis1 35" xfId="649"/>
    <cellStyle name="20% - Énfasis1 36" xfId="650"/>
    <cellStyle name="20% - Énfasis1 37" xfId="651"/>
    <cellStyle name="20% - Énfasis1 38" xfId="652"/>
    <cellStyle name="20% - Énfasis1 39" xfId="653"/>
    <cellStyle name="20% - Énfasis1 4" xfId="654"/>
    <cellStyle name="20% - Énfasis1 4 2" xfId="655"/>
    <cellStyle name="20% - Énfasis1 40" xfId="656"/>
    <cellStyle name="20% - Énfasis1 41" xfId="657"/>
    <cellStyle name="20% - Énfasis1 42" xfId="658"/>
    <cellStyle name="20% - Énfasis1 43" xfId="659"/>
    <cellStyle name="20% - Énfasis1 44" xfId="660"/>
    <cellStyle name="20% - Énfasis1 45" xfId="661"/>
    <cellStyle name="20% - Énfasis1 46" xfId="662"/>
    <cellStyle name="20% - Énfasis1 47" xfId="663"/>
    <cellStyle name="20% - Énfasis1 48" xfId="664"/>
    <cellStyle name="20% - Énfasis1 49" xfId="665"/>
    <cellStyle name="20% - Énfasis1 5" xfId="666"/>
    <cellStyle name="20% - Énfasis1 5 2" xfId="667"/>
    <cellStyle name="20% - Énfasis1 5 3" xfId="668"/>
    <cellStyle name="20% - Énfasis1 50" xfId="669"/>
    <cellStyle name="20% - Énfasis1 51" xfId="670"/>
    <cellStyle name="20% - Énfasis1 52" xfId="671"/>
    <cellStyle name="20% - Énfasis1 53" xfId="672"/>
    <cellStyle name="20% - Énfasis1 54" xfId="673"/>
    <cellStyle name="20% - Énfasis1 55" xfId="674"/>
    <cellStyle name="20% - Énfasis1 56" xfId="675"/>
    <cellStyle name="20% - Énfasis1 57" xfId="676"/>
    <cellStyle name="20% - Énfasis1 58" xfId="677"/>
    <cellStyle name="20% - Énfasis1 59" xfId="678"/>
    <cellStyle name="20% - Énfasis1 6" xfId="679"/>
    <cellStyle name="20% - Énfasis1 6 2" xfId="680"/>
    <cellStyle name="20% - Énfasis1 6 3" xfId="681"/>
    <cellStyle name="20% - Énfasis1 60" xfId="682"/>
    <cellStyle name="20% - Énfasis1 61" xfId="683"/>
    <cellStyle name="20% - Énfasis1 61 10" xfId="684"/>
    <cellStyle name="20% - Énfasis1 61 11" xfId="685"/>
    <cellStyle name="20% - Énfasis1 61 2" xfId="686"/>
    <cellStyle name="20% - Énfasis1 61 3" xfId="687"/>
    <cellStyle name="20% - Énfasis1 61 4" xfId="688"/>
    <cellStyle name="20% - Énfasis1 61 5" xfId="689"/>
    <cellStyle name="20% - Énfasis1 61 6" xfId="690"/>
    <cellStyle name="20% - Énfasis1 61 7" xfId="691"/>
    <cellStyle name="20% - Énfasis1 61 8" xfId="692"/>
    <cellStyle name="20% - Énfasis1 61 9" xfId="693"/>
    <cellStyle name="20% - Énfasis1 62" xfId="694"/>
    <cellStyle name="20% - Énfasis1 62 10" xfId="695"/>
    <cellStyle name="20% - Énfasis1 62 11" xfId="696"/>
    <cellStyle name="20% - Énfasis1 62 2" xfId="697"/>
    <cellStyle name="20% - Énfasis1 62 3" xfId="698"/>
    <cellStyle name="20% - Énfasis1 62 4" xfId="699"/>
    <cellStyle name="20% - Énfasis1 62 5" xfId="700"/>
    <cellStyle name="20% - Énfasis1 62 6" xfId="701"/>
    <cellStyle name="20% - Énfasis1 62 7" xfId="702"/>
    <cellStyle name="20% - Énfasis1 62 8" xfId="703"/>
    <cellStyle name="20% - Énfasis1 62 9" xfId="704"/>
    <cellStyle name="20% - Énfasis1 63" xfId="705"/>
    <cellStyle name="20% - Énfasis1 63 10" xfId="706"/>
    <cellStyle name="20% - Énfasis1 63 11" xfId="707"/>
    <cellStyle name="20% - Énfasis1 63 2" xfId="708"/>
    <cellStyle name="20% - Énfasis1 63 3" xfId="709"/>
    <cellStyle name="20% - Énfasis1 63 4" xfId="710"/>
    <cellStyle name="20% - Énfasis1 63 5" xfId="711"/>
    <cellStyle name="20% - Énfasis1 63 6" xfId="712"/>
    <cellStyle name="20% - Énfasis1 63 7" xfId="713"/>
    <cellStyle name="20% - Énfasis1 63 8" xfId="714"/>
    <cellStyle name="20% - Énfasis1 63 9" xfId="715"/>
    <cellStyle name="20% - Énfasis1 64" xfId="525"/>
    <cellStyle name="20% - Énfasis1 64 10" xfId="716"/>
    <cellStyle name="20% - Énfasis1 64 11" xfId="717"/>
    <cellStyle name="20% - Énfasis1 64 2" xfId="718"/>
    <cellStyle name="20% - Énfasis1 64 3" xfId="719"/>
    <cellStyle name="20% - Énfasis1 64 4" xfId="720"/>
    <cellStyle name="20% - Énfasis1 64 5" xfId="721"/>
    <cellStyle name="20% - Énfasis1 64 6" xfId="722"/>
    <cellStyle name="20% - Énfasis1 64 7" xfId="723"/>
    <cellStyle name="20% - Énfasis1 64 8" xfId="724"/>
    <cellStyle name="20% - Énfasis1 64 9" xfId="725"/>
    <cellStyle name="20% - Énfasis1 65 10" xfId="726"/>
    <cellStyle name="20% - Énfasis1 65 11" xfId="727"/>
    <cellStyle name="20% - Énfasis1 65 2" xfId="728"/>
    <cellStyle name="20% - Énfasis1 65 3" xfId="729"/>
    <cellStyle name="20% - Énfasis1 65 4" xfId="730"/>
    <cellStyle name="20% - Énfasis1 65 5" xfId="731"/>
    <cellStyle name="20% - Énfasis1 65 6" xfId="732"/>
    <cellStyle name="20% - Énfasis1 65 7" xfId="733"/>
    <cellStyle name="20% - Énfasis1 65 8" xfId="734"/>
    <cellStyle name="20% - Énfasis1 65 9" xfId="735"/>
    <cellStyle name="20% - Énfasis1 66 10" xfId="736"/>
    <cellStyle name="20% - Énfasis1 66 11" xfId="737"/>
    <cellStyle name="20% - Énfasis1 66 2" xfId="738"/>
    <cellStyle name="20% - Énfasis1 66 3" xfId="739"/>
    <cellStyle name="20% - Énfasis1 66 4" xfId="740"/>
    <cellStyle name="20% - Énfasis1 66 5" xfId="741"/>
    <cellStyle name="20% - Énfasis1 66 6" xfId="742"/>
    <cellStyle name="20% - Énfasis1 66 7" xfId="743"/>
    <cellStyle name="20% - Énfasis1 66 8" xfId="744"/>
    <cellStyle name="20% - Énfasis1 66 9" xfId="745"/>
    <cellStyle name="20% - Énfasis1 67 10" xfId="746"/>
    <cellStyle name="20% - Énfasis1 67 11" xfId="747"/>
    <cellStyle name="20% - Énfasis1 67 2" xfId="748"/>
    <cellStyle name="20% - Énfasis1 67 3" xfId="749"/>
    <cellStyle name="20% - Énfasis1 67 4" xfId="750"/>
    <cellStyle name="20% - Énfasis1 67 5" xfId="751"/>
    <cellStyle name="20% - Énfasis1 67 6" xfId="752"/>
    <cellStyle name="20% - Énfasis1 67 7" xfId="753"/>
    <cellStyle name="20% - Énfasis1 67 8" xfId="754"/>
    <cellStyle name="20% - Énfasis1 67 9" xfId="755"/>
    <cellStyle name="20% - Énfasis1 68 10" xfId="756"/>
    <cellStyle name="20% - Énfasis1 68 11" xfId="757"/>
    <cellStyle name="20% - Énfasis1 68 2" xfId="758"/>
    <cellStyle name="20% - Énfasis1 68 3" xfId="759"/>
    <cellStyle name="20% - Énfasis1 68 4" xfId="760"/>
    <cellStyle name="20% - Énfasis1 68 5" xfId="761"/>
    <cellStyle name="20% - Énfasis1 68 6" xfId="762"/>
    <cellStyle name="20% - Énfasis1 68 7" xfId="763"/>
    <cellStyle name="20% - Énfasis1 68 8" xfId="764"/>
    <cellStyle name="20% - Énfasis1 68 9" xfId="765"/>
    <cellStyle name="20% - Énfasis1 69 10" xfId="766"/>
    <cellStyle name="20% - Énfasis1 69 11" xfId="767"/>
    <cellStyle name="20% - Énfasis1 69 2" xfId="768"/>
    <cellStyle name="20% - Énfasis1 69 3" xfId="769"/>
    <cellStyle name="20% - Énfasis1 69 4" xfId="770"/>
    <cellStyle name="20% - Énfasis1 69 5" xfId="771"/>
    <cellStyle name="20% - Énfasis1 69 6" xfId="772"/>
    <cellStyle name="20% - Énfasis1 69 7" xfId="773"/>
    <cellStyle name="20% - Énfasis1 69 8" xfId="774"/>
    <cellStyle name="20% - Énfasis1 69 9" xfId="775"/>
    <cellStyle name="20% - Énfasis1 7" xfId="776"/>
    <cellStyle name="20% - Énfasis1 7 2" xfId="777"/>
    <cellStyle name="20% - Énfasis1 70 10" xfId="778"/>
    <cellStyle name="20% - Énfasis1 70 11" xfId="779"/>
    <cellStyle name="20% - Énfasis1 70 2" xfId="780"/>
    <cellStyle name="20% - Énfasis1 70 3" xfId="781"/>
    <cellStyle name="20% - Énfasis1 70 4" xfId="782"/>
    <cellStyle name="20% - Énfasis1 70 5" xfId="783"/>
    <cellStyle name="20% - Énfasis1 70 6" xfId="784"/>
    <cellStyle name="20% - Énfasis1 70 7" xfId="785"/>
    <cellStyle name="20% - Énfasis1 70 8" xfId="786"/>
    <cellStyle name="20% - Énfasis1 70 9" xfId="787"/>
    <cellStyle name="20% - Énfasis1 71 10" xfId="788"/>
    <cellStyle name="20% - Énfasis1 71 11" xfId="789"/>
    <cellStyle name="20% - Énfasis1 71 2" xfId="790"/>
    <cellStyle name="20% - Énfasis1 71 3" xfId="791"/>
    <cellStyle name="20% - Énfasis1 71 4" xfId="792"/>
    <cellStyle name="20% - Énfasis1 71 5" xfId="793"/>
    <cellStyle name="20% - Énfasis1 71 6" xfId="794"/>
    <cellStyle name="20% - Énfasis1 71 7" xfId="795"/>
    <cellStyle name="20% - Énfasis1 71 8" xfId="796"/>
    <cellStyle name="20% - Énfasis1 71 9" xfId="797"/>
    <cellStyle name="20% - Énfasis1 72 10" xfId="798"/>
    <cellStyle name="20% - Énfasis1 72 11" xfId="799"/>
    <cellStyle name="20% - Énfasis1 72 2" xfId="800"/>
    <cellStyle name="20% - Énfasis1 72 3" xfId="801"/>
    <cellStyle name="20% - Énfasis1 72 4" xfId="802"/>
    <cellStyle name="20% - Énfasis1 72 5" xfId="803"/>
    <cellStyle name="20% - Énfasis1 72 6" xfId="804"/>
    <cellStyle name="20% - Énfasis1 72 7" xfId="805"/>
    <cellStyle name="20% - Énfasis1 72 8" xfId="806"/>
    <cellStyle name="20% - Énfasis1 72 9" xfId="807"/>
    <cellStyle name="20% - Énfasis1 73 10" xfId="808"/>
    <cellStyle name="20% - Énfasis1 73 11" xfId="809"/>
    <cellStyle name="20% - Énfasis1 73 2" xfId="810"/>
    <cellStyle name="20% - Énfasis1 73 3" xfId="811"/>
    <cellStyle name="20% - Énfasis1 73 4" xfId="812"/>
    <cellStyle name="20% - Énfasis1 73 5" xfId="813"/>
    <cellStyle name="20% - Énfasis1 73 6" xfId="814"/>
    <cellStyle name="20% - Énfasis1 73 7" xfId="815"/>
    <cellStyle name="20% - Énfasis1 73 8" xfId="816"/>
    <cellStyle name="20% - Énfasis1 73 9" xfId="817"/>
    <cellStyle name="20% - Énfasis1 74 10" xfId="818"/>
    <cellStyle name="20% - Énfasis1 74 11" xfId="819"/>
    <cellStyle name="20% - Énfasis1 74 2" xfId="820"/>
    <cellStyle name="20% - Énfasis1 74 3" xfId="821"/>
    <cellStyle name="20% - Énfasis1 74 4" xfId="822"/>
    <cellStyle name="20% - Énfasis1 74 5" xfId="823"/>
    <cellStyle name="20% - Énfasis1 74 6" xfId="824"/>
    <cellStyle name="20% - Énfasis1 74 7" xfId="825"/>
    <cellStyle name="20% - Énfasis1 74 8" xfId="826"/>
    <cellStyle name="20% - Énfasis1 74 9" xfId="827"/>
    <cellStyle name="20% - Énfasis1 75 10" xfId="828"/>
    <cellStyle name="20% - Énfasis1 75 11" xfId="829"/>
    <cellStyle name="20% - Énfasis1 75 2" xfId="830"/>
    <cellStyle name="20% - Énfasis1 75 3" xfId="831"/>
    <cellStyle name="20% - Énfasis1 75 4" xfId="832"/>
    <cellStyle name="20% - Énfasis1 75 5" xfId="833"/>
    <cellStyle name="20% - Énfasis1 75 6" xfId="834"/>
    <cellStyle name="20% - Énfasis1 75 7" xfId="835"/>
    <cellStyle name="20% - Énfasis1 75 8" xfId="836"/>
    <cellStyle name="20% - Énfasis1 75 9" xfId="837"/>
    <cellStyle name="20% - Énfasis1 76 10" xfId="838"/>
    <cellStyle name="20% - Énfasis1 76 11" xfId="839"/>
    <cellStyle name="20% - Énfasis1 76 2" xfId="840"/>
    <cellStyle name="20% - Énfasis1 76 3" xfId="841"/>
    <cellStyle name="20% - Énfasis1 76 4" xfId="842"/>
    <cellStyle name="20% - Énfasis1 76 5" xfId="843"/>
    <cellStyle name="20% - Énfasis1 76 6" xfId="844"/>
    <cellStyle name="20% - Énfasis1 76 7" xfId="845"/>
    <cellStyle name="20% - Énfasis1 76 8" xfId="846"/>
    <cellStyle name="20% - Énfasis1 76 9" xfId="847"/>
    <cellStyle name="20% - Énfasis1 77 10" xfId="848"/>
    <cellStyle name="20% - Énfasis1 77 11" xfId="849"/>
    <cellStyle name="20% - Énfasis1 77 2" xfId="850"/>
    <cellStyle name="20% - Énfasis1 77 3" xfId="851"/>
    <cellStyle name="20% - Énfasis1 77 4" xfId="852"/>
    <cellStyle name="20% - Énfasis1 77 5" xfId="853"/>
    <cellStyle name="20% - Énfasis1 77 6" xfId="854"/>
    <cellStyle name="20% - Énfasis1 77 7" xfId="855"/>
    <cellStyle name="20% - Énfasis1 77 8" xfId="856"/>
    <cellStyle name="20% - Énfasis1 77 9" xfId="857"/>
    <cellStyle name="20% - Énfasis1 78 10" xfId="858"/>
    <cellStyle name="20% - Énfasis1 78 11" xfId="859"/>
    <cellStyle name="20% - Énfasis1 78 2" xfId="860"/>
    <cellStyle name="20% - Énfasis1 78 3" xfId="861"/>
    <cellStyle name="20% - Énfasis1 78 4" xfId="862"/>
    <cellStyle name="20% - Énfasis1 78 5" xfId="863"/>
    <cellStyle name="20% - Énfasis1 78 6" xfId="864"/>
    <cellStyle name="20% - Énfasis1 78 7" xfId="865"/>
    <cellStyle name="20% - Énfasis1 78 8" xfId="866"/>
    <cellStyle name="20% - Énfasis1 78 9" xfId="867"/>
    <cellStyle name="20% - Énfasis1 79 10" xfId="868"/>
    <cellStyle name="20% - Énfasis1 79 11" xfId="869"/>
    <cellStyle name="20% - Énfasis1 79 2" xfId="870"/>
    <cellStyle name="20% - Énfasis1 79 3" xfId="871"/>
    <cellStyle name="20% - Énfasis1 79 4" xfId="872"/>
    <cellStyle name="20% - Énfasis1 79 5" xfId="873"/>
    <cellStyle name="20% - Énfasis1 79 6" xfId="874"/>
    <cellStyle name="20% - Énfasis1 79 7" xfId="875"/>
    <cellStyle name="20% - Énfasis1 79 8" xfId="876"/>
    <cellStyle name="20% - Énfasis1 79 9" xfId="877"/>
    <cellStyle name="20% - Énfasis1 8" xfId="878"/>
    <cellStyle name="20% - Énfasis1 8 2" xfId="879"/>
    <cellStyle name="20% - Énfasis1 80 10" xfId="880"/>
    <cellStyle name="20% - Énfasis1 80 11" xfId="881"/>
    <cellStyle name="20% - Énfasis1 80 2" xfId="882"/>
    <cellStyle name="20% - Énfasis1 80 3" xfId="883"/>
    <cellStyle name="20% - Énfasis1 80 4" xfId="884"/>
    <cellStyle name="20% - Énfasis1 80 5" xfId="885"/>
    <cellStyle name="20% - Énfasis1 80 6" xfId="886"/>
    <cellStyle name="20% - Énfasis1 80 7" xfId="887"/>
    <cellStyle name="20% - Énfasis1 80 8" xfId="888"/>
    <cellStyle name="20% - Énfasis1 80 9" xfId="889"/>
    <cellStyle name="20% - Énfasis1 81 10" xfId="890"/>
    <cellStyle name="20% - Énfasis1 81 11" xfId="891"/>
    <cellStyle name="20% - Énfasis1 81 2" xfId="892"/>
    <cellStyle name="20% - Énfasis1 81 3" xfId="893"/>
    <cellStyle name="20% - Énfasis1 81 4" xfId="894"/>
    <cellStyle name="20% - Énfasis1 81 5" xfId="895"/>
    <cellStyle name="20% - Énfasis1 81 6" xfId="896"/>
    <cellStyle name="20% - Énfasis1 81 7" xfId="897"/>
    <cellStyle name="20% - Énfasis1 81 8" xfId="898"/>
    <cellStyle name="20% - Énfasis1 81 9" xfId="899"/>
    <cellStyle name="20% - Énfasis1 82 10" xfId="900"/>
    <cellStyle name="20% - Énfasis1 82 11" xfId="901"/>
    <cellStyle name="20% - Énfasis1 82 2" xfId="902"/>
    <cellStyle name="20% - Énfasis1 82 3" xfId="903"/>
    <cellStyle name="20% - Énfasis1 82 4" xfId="904"/>
    <cellStyle name="20% - Énfasis1 82 5" xfId="905"/>
    <cellStyle name="20% - Énfasis1 82 6" xfId="906"/>
    <cellStyle name="20% - Énfasis1 82 7" xfId="907"/>
    <cellStyle name="20% - Énfasis1 82 8" xfId="908"/>
    <cellStyle name="20% - Énfasis1 82 9" xfId="909"/>
    <cellStyle name="20% - Énfasis1 83 10" xfId="910"/>
    <cellStyle name="20% - Énfasis1 83 11" xfId="911"/>
    <cellStyle name="20% - Énfasis1 83 2" xfId="912"/>
    <cellStyle name="20% - Énfasis1 83 3" xfId="913"/>
    <cellStyle name="20% - Énfasis1 83 4" xfId="914"/>
    <cellStyle name="20% - Énfasis1 83 5" xfId="915"/>
    <cellStyle name="20% - Énfasis1 83 6" xfId="916"/>
    <cellStyle name="20% - Énfasis1 83 7" xfId="917"/>
    <cellStyle name="20% - Énfasis1 83 8" xfId="918"/>
    <cellStyle name="20% - Énfasis1 83 9" xfId="919"/>
    <cellStyle name="20% - Énfasis1 84 10" xfId="920"/>
    <cellStyle name="20% - Énfasis1 84 11" xfId="921"/>
    <cellStyle name="20% - Énfasis1 84 2" xfId="922"/>
    <cellStyle name="20% - Énfasis1 84 3" xfId="923"/>
    <cellStyle name="20% - Énfasis1 84 4" xfId="924"/>
    <cellStyle name="20% - Énfasis1 84 5" xfId="925"/>
    <cellStyle name="20% - Énfasis1 84 6" xfId="926"/>
    <cellStyle name="20% - Énfasis1 84 7" xfId="927"/>
    <cellStyle name="20% - Énfasis1 84 8" xfId="928"/>
    <cellStyle name="20% - Énfasis1 84 9" xfId="929"/>
    <cellStyle name="20% - Énfasis1 85 10" xfId="930"/>
    <cellStyle name="20% - Énfasis1 85 11" xfId="931"/>
    <cellStyle name="20% - Énfasis1 85 2" xfId="932"/>
    <cellStyle name="20% - Énfasis1 85 3" xfId="933"/>
    <cellStyle name="20% - Énfasis1 85 4" xfId="934"/>
    <cellStyle name="20% - Énfasis1 85 5" xfId="935"/>
    <cellStyle name="20% - Énfasis1 85 6" xfId="936"/>
    <cellStyle name="20% - Énfasis1 85 7" xfId="937"/>
    <cellStyle name="20% - Énfasis1 85 8" xfId="938"/>
    <cellStyle name="20% - Énfasis1 85 9" xfId="939"/>
    <cellStyle name="20% - Énfasis1 86 10" xfId="940"/>
    <cellStyle name="20% - Énfasis1 86 11" xfId="941"/>
    <cellStyle name="20% - Énfasis1 86 2" xfId="942"/>
    <cellStyle name="20% - Énfasis1 86 3" xfId="943"/>
    <cellStyle name="20% - Énfasis1 86 4" xfId="944"/>
    <cellStyle name="20% - Énfasis1 86 5" xfId="945"/>
    <cellStyle name="20% - Énfasis1 86 6" xfId="946"/>
    <cellStyle name="20% - Énfasis1 86 7" xfId="947"/>
    <cellStyle name="20% - Énfasis1 86 8" xfId="948"/>
    <cellStyle name="20% - Énfasis1 86 9" xfId="949"/>
    <cellStyle name="20% - Énfasis1 87 10" xfId="950"/>
    <cellStyle name="20% - Énfasis1 87 11" xfId="951"/>
    <cellStyle name="20% - Énfasis1 87 2" xfId="952"/>
    <cellStyle name="20% - Énfasis1 87 3" xfId="953"/>
    <cellStyle name="20% - Énfasis1 87 4" xfId="954"/>
    <cellStyle name="20% - Énfasis1 87 5" xfId="955"/>
    <cellStyle name="20% - Énfasis1 87 6" xfId="956"/>
    <cellStyle name="20% - Énfasis1 87 7" xfId="957"/>
    <cellStyle name="20% - Énfasis1 87 8" xfId="958"/>
    <cellStyle name="20% - Énfasis1 87 9" xfId="959"/>
    <cellStyle name="20% - Énfasis1 88 2" xfId="960"/>
    <cellStyle name="20% - Énfasis1 89 2" xfId="961"/>
    <cellStyle name="20% - Énfasis1 9" xfId="962"/>
    <cellStyle name="20% - Énfasis1 9 2" xfId="963"/>
    <cellStyle name="20% - Énfasis1 90 2" xfId="964"/>
    <cellStyle name="20% - Énfasis1 91 2" xfId="965"/>
    <cellStyle name="20% - Énfasis1 92 2" xfId="966"/>
    <cellStyle name="20% - Énfasis1 93 2" xfId="967"/>
    <cellStyle name="20% - Énfasis1 94 2" xfId="968"/>
    <cellStyle name="20% - Énfasis1 95 2" xfId="969"/>
    <cellStyle name="20% - Énfasis1 96 2" xfId="970"/>
    <cellStyle name="20% - Énfasis1 97 2" xfId="971"/>
    <cellStyle name="20% - Énfasis1 98 2" xfId="972"/>
    <cellStyle name="20% - Énfasis1 99 2" xfId="973"/>
    <cellStyle name="20% - Énfasis2 10" xfId="975"/>
    <cellStyle name="20% - Énfasis2 10 2" xfId="976"/>
    <cellStyle name="20% - Énfasis2 100 2" xfId="977"/>
    <cellStyle name="20% - Énfasis2 101 2" xfId="978"/>
    <cellStyle name="20% - Énfasis2 102 2" xfId="979"/>
    <cellStyle name="20% - Énfasis2 103 2" xfId="980"/>
    <cellStyle name="20% - Énfasis2 104 2" xfId="981"/>
    <cellStyle name="20% - Énfasis2 105 2" xfId="982"/>
    <cellStyle name="20% - Énfasis2 106 2" xfId="983"/>
    <cellStyle name="20% - Énfasis2 107 2" xfId="984"/>
    <cellStyle name="20% - Énfasis2 108 2" xfId="985"/>
    <cellStyle name="20% - Énfasis2 109 2" xfId="986"/>
    <cellStyle name="20% - Énfasis2 11" xfId="987"/>
    <cellStyle name="20% - Énfasis2 11 2" xfId="988"/>
    <cellStyle name="20% - Énfasis2 110 2" xfId="989"/>
    <cellStyle name="20% - Énfasis2 12" xfId="990"/>
    <cellStyle name="20% - Énfasis2 12 2" xfId="991"/>
    <cellStyle name="20% - Énfasis2 13" xfId="992"/>
    <cellStyle name="20% - Énfasis2 13 2" xfId="993"/>
    <cellStyle name="20% - Énfasis2 14" xfId="994"/>
    <cellStyle name="20% - Énfasis2 14 2" xfId="995"/>
    <cellStyle name="20% - Énfasis2 15" xfId="996"/>
    <cellStyle name="20% - Énfasis2 15 2" xfId="997"/>
    <cellStyle name="20% - Énfasis2 16" xfId="998"/>
    <cellStyle name="20% - Énfasis2 16 2" xfId="999"/>
    <cellStyle name="20% - Énfasis2 16 3" xfId="1000"/>
    <cellStyle name="20% - Énfasis2 17" xfId="1001"/>
    <cellStyle name="20% - Énfasis2 17 2" xfId="1002"/>
    <cellStyle name="20% - Énfasis2 17 3" xfId="1003"/>
    <cellStyle name="20% - Énfasis2 18" xfId="1004"/>
    <cellStyle name="20% - Énfasis2 18 2" xfId="1005"/>
    <cellStyle name="20% - Énfasis2 18 3" xfId="1006"/>
    <cellStyle name="20% - Énfasis2 19" xfId="1007"/>
    <cellStyle name="20% - Énfasis2 19 2" xfId="1008"/>
    <cellStyle name="20% - Énfasis2 19 3" xfId="1009"/>
    <cellStyle name="20% - Énfasis2 2" xfId="1010"/>
    <cellStyle name="20% - Énfasis2 2 2" xfId="1011"/>
    <cellStyle name="20% - Énfasis2 2 2 2" xfId="1012"/>
    <cellStyle name="20% - Énfasis2 2 3" xfId="1013"/>
    <cellStyle name="20% - Énfasis2 2 3 2" xfId="1014"/>
    <cellStyle name="20% - Énfasis2 2 4" xfId="1015"/>
    <cellStyle name="20% - Énfasis2 2 4 2" xfId="1016"/>
    <cellStyle name="20% - Énfasis2 20" xfId="1017"/>
    <cellStyle name="20% - Énfasis2 20 2" xfId="1018"/>
    <cellStyle name="20% - Énfasis2 20 3" xfId="1019"/>
    <cellStyle name="20% - Énfasis2 21" xfId="1020"/>
    <cellStyle name="20% - Énfasis2 21 10" xfId="1021"/>
    <cellStyle name="20% - Énfasis2 21 2" xfId="1022"/>
    <cellStyle name="20% - Énfasis2 21 2 10" xfId="1023"/>
    <cellStyle name="20% - Énfasis2 21 2 2" xfId="1024"/>
    <cellStyle name="20% - Énfasis2 21 2 3" xfId="1025"/>
    <cellStyle name="20% - Énfasis2 21 2 4" xfId="1026"/>
    <cellStyle name="20% - Énfasis2 21 2 5" xfId="1027"/>
    <cellStyle name="20% - Énfasis2 21 2 6" xfId="1028"/>
    <cellStyle name="20% - Énfasis2 21 2 7" xfId="1029"/>
    <cellStyle name="20% - Énfasis2 21 2 8" xfId="1030"/>
    <cellStyle name="20% - Énfasis2 21 2 9" xfId="1031"/>
    <cellStyle name="20% - Énfasis2 21 3" xfId="1032"/>
    <cellStyle name="20% - Énfasis2 21 4" xfId="1033"/>
    <cellStyle name="20% - Énfasis2 21 5" xfId="1034"/>
    <cellStyle name="20% - Énfasis2 21 6" xfId="1035"/>
    <cellStyle name="20% - Énfasis2 21 7" xfId="1036"/>
    <cellStyle name="20% - Énfasis2 21 8" xfId="1037"/>
    <cellStyle name="20% - Énfasis2 21 9" xfId="1038"/>
    <cellStyle name="20% - Énfasis2 22" xfId="1039"/>
    <cellStyle name="20% - Énfasis2 22 2" xfId="1040"/>
    <cellStyle name="20% - Énfasis2 22 3" xfId="1041"/>
    <cellStyle name="20% - Énfasis2 23" xfId="1042"/>
    <cellStyle name="20% - Énfasis2 23 2" xfId="1043"/>
    <cellStyle name="20% - Énfasis2 23 3" xfId="1044"/>
    <cellStyle name="20% - Énfasis2 23 4" xfId="1045"/>
    <cellStyle name="20% - Énfasis2 24" xfId="1046"/>
    <cellStyle name="20% - Énfasis2 24 2" xfId="1047"/>
    <cellStyle name="20% - Énfasis2 24 3" xfId="1048"/>
    <cellStyle name="20% - Énfasis2 24 4" xfId="1049"/>
    <cellStyle name="20% - Énfasis2 25" xfId="1050"/>
    <cellStyle name="20% - Énfasis2 25 2" xfId="1051"/>
    <cellStyle name="20% - Énfasis2 25 3" xfId="1052"/>
    <cellStyle name="20% - Énfasis2 25 4" xfId="1053"/>
    <cellStyle name="20% - Énfasis2 26" xfId="1054"/>
    <cellStyle name="20% - Énfasis2 26 2" xfId="1055"/>
    <cellStyle name="20% - Énfasis2 26 2 2" xfId="1056"/>
    <cellStyle name="20% - Énfasis2 26 2 3" xfId="1057"/>
    <cellStyle name="20% - Énfasis2 26 2 4" xfId="1058"/>
    <cellStyle name="20% - Énfasis2 26 2 5" xfId="1059"/>
    <cellStyle name="20% - Énfasis2 26 3" xfId="1060"/>
    <cellStyle name="20% - Énfasis2 26 4" xfId="1061"/>
    <cellStyle name="20% - Énfasis2 26 5" xfId="1062"/>
    <cellStyle name="20% - Énfasis2 26 6" xfId="1063"/>
    <cellStyle name="20% - Énfasis2 26 7" xfId="1064"/>
    <cellStyle name="20% - Énfasis2 26 8" xfId="1065"/>
    <cellStyle name="20% - Énfasis2 27" xfId="1066"/>
    <cellStyle name="20% - Énfasis2 27 2" xfId="1067"/>
    <cellStyle name="20% - Énfasis2 27 3" xfId="1068"/>
    <cellStyle name="20% - Énfasis2 27 4" xfId="1069"/>
    <cellStyle name="20% - Énfasis2 27 5" xfId="1070"/>
    <cellStyle name="20% - Énfasis2 27 6" xfId="1071"/>
    <cellStyle name="20% - Énfasis2 27 7" xfId="1072"/>
    <cellStyle name="20% - Énfasis2 27 8" xfId="1073"/>
    <cellStyle name="20% - Énfasis2 28" xfId="1074"/>
    <cellStyle name="20% - Énfasis2 28 2" xfId="1075"/>
    <cellStyle name="20% - Énfasis2 28 3" xfId="1076"/>
    <cellStyle name="20% - Énfasis2 28 4" xfId="1077"/>
    <cellStyle name="20% - Énfasis2 29" xfId="1078"/>
    <cellStyle name="20% - Énfasis2 29 2" xfId="1079"/>
    <cellStyle name="20% - Énfasis2 29 3" xfId="1080"/>
    <cellStyle name="20% - Énfasis2 29 4" xfId="1081"/>
    <cellStyle name="20% - Énfasis2 3" xfId="1082"/>
    <cellStyle name="20% - Énfasis2 3 2" xfId="1083"/>
    <cellStyle name="20% - Énfasis2 3 2 2" xfId="1084"/>
    <cellStyle name="20% - Énfasis2 3 3" xfId="1085"/>
    <cellStyle name="20% - Énfasis2 3 3 2" xfId="1086"/>
    <cellStyle name="20% - Énfasis2 3 4" xfId="1087"/>
    <cellStyle name="20% - Énfasis2 30" xfId="1088"/>
    <cellStyle name="20% - Énfasis2 30 2" xfId="1089"/>
    <cellStyle name="20% - Énfasis2 30 3" xfId="1090"/>
    <cellStyle name="20% - Énfasis2 30 4" xfId="1091"/>
    <cellStyle name="20% - Énfasis2 31" xfId="1092"/>
    <cellStyle name="20% - Énfasis2 31 2" xfId="1093"/>
    <cellStyle name="20% - Énfasis2 32" xfId="1094"/>
    <cellStyle name="20% - Énfasis2 32 2" xfId="1095"/>
    <cellStyle name="20% - Énfasis2 33" xfId="1096"/>
    <cellStyle name="20% - Énfasis2 34" xfId="1097"/>
    <cellStyle name="20% - Énfasis2 35" xfId="1098"/>
    <cellStyle name="20% - Énfasis2 36" xfId="1099"/>
    <cellStyle name="20% - Énfasis2 37" xfId="1100"/>
    <cellStyle name="20% - Énfasis2 38" xfId="1101"/>
    <cellStyle name="20% - Énfasis2 39" xfId="1102"/>
    <cellStyle name="20% - Énfasis2 4" xfId="1103"/>
    <cellStyle name="20% - Énfasis2 4 2" xfId="1104"/>
    <cellStyle name="20% - Énfasis2 40" xfId="1105"/>
    <cellStyle name="20% - Énfasis2 41" xfId="1106"/>
    <cellStyle name="20% - Énfasis2 42" xfId="1107"/>
    <cellStyle name="20% - Énfasis2 43" xfId="1108"/>
    <cellStyle name="20% - Énfasis2 44" xfId="1109"/>
    <cellStyle name="20% - Énfasis2 45" xfId="1110"/>
    <cellStyle name="20% - Énfasis2 46" xfId="1111"/>
    <cellStyle name="20% - Énfasis2 47" xfId="1112"/>
    <cellStyle name="20% - Énfasis2 48" xfId="1113"/>
    <cellStyle name="20% - Énfasis2 49" xfId="1114"/>
    <cellStyle name="20% - Énfasis2 5" xfId="1115"/>
    <cellStyle name="20% - Énfasis2 5 2" xfId="1116"/>
    <cellStyle name="20% - Énfasis2 5 3" xfId="1117"/>
    <cellStyle name="20% - Énfasis2 50" xfId="1118"/>
    <cellStyle name="20% - Énfasis2 51" xfId="1119"/>
    <cellStyle name="20% - Énfasis2 52" xfId="1120"/>
    <cellStyle name="20% - Énfasis2 53" xfId="1121"/>
    <cellStyle name="20% - Énfasis2 54" xfId="1122"/>
    <cellStyle name="20% - Énfasis2 55" xfId="1123"/>
    <cellStyle name="20% - Énfasis2 56" xfId="1124"/>
    <cellStyle name="20% - Énfasis2 57" xfId="1125"/>
    <cellStyle name="20% - Énfasis2 58" xfId="1126"/>
    <cellStyle name="20% - Énfasis2 59" xfId="1127"/>
    <cellStyle name="20% - Énfasis2 6" xfId="1128"/>
    <cellStyle name="20% - Énfasis2 6 2" xfId="1129"/>
    <cellStyle name="20% - Énfasis2 6 3" xfId="1130"/>
    <cellStyle name="20% - Énfasis2 60" xfId="1131"/>
    <cellStyle name="20% - Énfasis2 61" xfId="1132"/>
    <cellStyle name="20% - Énfasis2 61 10" xfId="1133"/>
    <cellStyle name="20% - Énfasis2 61 11" xfId="1134"/>
    <cellStyle name="20% - Énfasis2 61 2" xfId="1135"/>
    <cellStyle name="20% - Énfasis2 61 3" xfId="1136"/>
    <cellStyle name="20% - Énfasis2 61 4" xfId="1137"/>
    <cellStyle name="20% - Énfasis2 61 5" xfId="1138"/>
    <cellStyle name="20% - Énfasis2 61 6" xfId="1139"/>
    <cellStyle name="20% - Énfasis2 61 7" xfId="1140"/>
    <cellStyle name="20% - Énfasis2 61 8" xfId="1141"/>
    <cellStyle name="20% - Énfasis2 61 9" xfId="1142"/>
    <cellStyle name="20% - Énfasis2 62" xfId="1143"/>
    <cellStyle name="20% - Énfasis2 62 10" xfId="1144"/>
    <cellStyle name="20% - Énfasis2 62 11" xfId="1145"/>
    <cellStyle name="20% - Énfasis2 62 2" xfId="1146"/>
    <cellStyle name="20% - Énfasis2 62 3" xfId="1147"/>
    <cellStyle name="20% - Énfasis2 62 4" xfId="1148"/>
    <cellStyle name="20% - Énfasis2 62 5" xfId="1149"/>
    <cellStyle name="20% - Énfasis2 62 6" xfId="1150"/>
    <cellStyle name="20% - Énfasis2 62 7" xfId="1151"/>
    <cellStyle name="20% - Énfasis2 62 8" xfId="1152"/>
    <cellStyle name="20% - Énfasis2 62 9" xfId="1153"/>
    <cellStyle name="20% - Énfasis2 63" xfId="1154"/>
    <cellStyle name="20% - Énfasis2 63 10" xfId="1155"/>
    <cellStyle name="20% - Énfasis2 63 11" xfId="1156"/>
    <cellStyle name="20% - Énfasis2 63 2" xfId="1157"/>
    <cellStyle name="20% - Énfasis2 63 3" xfId="1158"/>
    <cellStyle name="20% - Énfasis2 63 4" xfId="1159"/>
    <cellStyle name="20% - Énfasis2 63 5" xfId="1160"/>
    <cellStyle name="20% - Énfasis2 63 6" xfId="1161"/>
    <cellStyle name="20% - Énfasis2 63 7" xfId="1162"/>
    <cellStyle name="20% - Énfasis2 63 8" xfId="1163"/>
    <cellStyle name="20% - Énfasis2 63 9" xfId="1164"/>
    <cellStyle name="20% - Énfasis2 64" xfId="974"/>
    <cellStyle name="20% - Énfasis2 64 10" xfId="1165"/>
    <cellStyle name="20% - Énfasis2 64 11" xfId="1166"/>
    <cellStyle name="20% - Énfasis2 64 2" xfId="1167"/>
    <cellStyle name="20% - Énfasis2 64 3" xfId="1168"/>
    <cellStyle name="20% - Énfasis2 64 4" xfId="1169"/>
    <cellStyle name="20% - Énfasis2 64 5" xfId="1170"/>
    <cellStyle name="20% - Énfasis2 64 6" xfId="1171"/>
    <cellStyle name="20% - Énfasis2 64 7" xfId="1172"/>
    <cellStyle name="20% - Énfasis2 64 8" xfId="1173"/>
    <cellStyle name="20% - Énfasis2 64 9" xfId="1174"/>
    <cellStyle name="20% - Énfasis2 65 10" xfId="1175"/>
    <cellStyle name="20% - Énfasis2 65 11" xfId="1176"/>
    <cellStyle name="20% - Énfasis2 65 2" xfId="1177"/>
    <cellStyle name="20% - Énfasis2 65 3" xfId="1178"/>
    <cellStyle name="20% - Énfasis2 65 4" xfId="1179"/>
    <cellStyle name="20% - Énfasis2 65 5" xfId="1180"/>
    <cellStyle name="20% - Énfasis2 65 6" xfId="1181"/>
    <cellStyle name="20% - Énfasis2 65 7" xfId="1182"/>
    <cellStyle name="20% - Énfasis2 65 8" xfId="1183"/>
    <cellStyle name="20% - Énfasis2 65 9" xfId="1184"/>
    <cellStyle name="20% - Énfasis2 66 10" xfId="1185"/>
    <cellStyle name="20% - Énfasis2 66 11" xfId="1186"/>
    <cellStyle name="20% - Énfasis2 66 2" xfId="1187"/>
    <cellStyle name="20% - Énfasis2 66 3" xfId="1188"/>
    <cellStyle name="20% - Énfasis2 66 4" xfId="1189"/>
    <cellStyle name="20% - Énfasis2 66 5" xfId="1190"/>
    <cellStyle name="20% - Énfasis2 66 6" xfId="1191"/>
    <cellStyle name="20% - Énfasis2 66 7" xfId="1192"/>
    <cellStyle name="20% - Énfasis2 66 8" xfId="1193"/>
    <cellStyle name="20% - Énfasis2 66 9" xfId="1194"/>
    <cellStyle name="20% - Énfasis2 67 10" xfId="1195"/>
    <cellStyle name="20% - Énfasis2 67 11" xfId="1196"/>
    <cellStyle name="20% - Énfasis2 67 2" xfId="1197"/>
    <cellStyle name="20% - Énfasis2 67 3" xfId="1198"/>
    <cellStyle name="20% - Énfasis2 67 4" xfId="1199"/>
    <cellStyle name="20% - Énfasis2 67 5" xfId="1200"/>
    <cellStyle name="20% - Énfasis2 67 6" xfId="1201"/>
    <cellStyle name="20% - Énfasis2 67 7" xfId="1202"/>
    <cellStyle name="20% - Énfasis2 67 8" xfId="1203"/>
    <cellStyle name="20% - Énfasis2 67 9" xfId="1204"/>
    <cellStyle name="20% - Énfasis2 68 10" xfId="1205"/>
    <cellStyle name="20% - Énfasis2 68 11" xfId="1206"/>
    <cellStyle name="20% - Énfasis2 68 2" xfId="1207"/>
    <cellStyle name="20% - Énfasis2 68 3" xfId="1208"/>
    <cellStyle name="20% - Énfasis2 68 4" xfId="1209"/>
    <cellStyle name="20% - Énfasis2 68 5" xfId="1210"/>
    <cellStyle name="20% - Énfasis2 68 6" xfId="1211"/>
    <cellStyle name="20% - Énfasis2 68 7" xfId="1212"/>
    <cellStyle name="20% - Énfasis2 68 8" xfId="1213"/>
    <cellStyle name="20% - Énfasis2 68 9" xfId="1214"/>
    <cellStyle name="20% - Énfasis2 69 10" xfId="1215"/>
    <cellStyle name="20% - Énfasis2 69 11" xfId="1216"/>
    <cellStyle name="20% - Énfasis2 69 2" xfId="1217"/>
    <cellStyle name="20% - Énfasis2 69 3" xfId="1218"/>
    <cellStyle name="20% - Énfasis2 69 4" xfId="1219"/>
    <cellStyle name="20% - Énfasis2 69 5" xfId="1220"/>
    <cellStyle name="20% - Énfasis2 69 6" xfId="1221"/>
    <cellStyle name="20% - Énfasis2 69 7" xfId="1222"/>
    <cellStyle name="20% - Énfasis2 69 8" xfId="1223"/>
    <cellStyle name="20% - Énfasis2 69 9" xfId="1224"/>
    <cellStyle name="20% - Énfasis2 7" xfId="1225"/>
    <cellStyle name="20% - Énfasis2 7 2" xfId="1226"/>
    <cellStyle name="20% - Énfasis2 70 10" xfId="1227"/>
    <cellStyle name="20% - Énfasis2 70 11" xfId="1228"/>
    <cellStyle name="20% - Énfasis2 70 2" xfId="1229"/>
    <cellStyle name="20% - Énfasis2 70 3" xfId="1230"/>
    <cellStyle name="20% - Énfasis2 70 4" xfId="1231"/>
    <cellStyle name="20% - Énfasis2 70 5" xfId="1232"/>
    <cellStyle name="20% - Énfasis2 70 6" xfId="1233"/>
    <cellStyle name="20% - Énfasis2 70 7" xfId="1234"/>
    <cellStyle name="20% - Énfasis2 70 8" xfId="1235"/>
    <cellStyle name="20% - Énfasis2 70 9" xfId="1236"/>
    <cellStyle name="20% - Énfasis2 71 10" xfId="1237"/>
    <cellStyle name="20% - Énfasis2 71 11" xfId="1238"/>
    <cellStyle name="20% - Énfasis2 71 2" xfId="1239"/>
    <cellStyle name="20% - Énfasis2 71 3" xfId="1240"/>
    <cellStyle name="20% - Énfasis2 71 4" xfId="1241"/>
    <cellStyle name="20% - Énfasis2 71 5" xfId="1242"/>
    <cellStyle name="20% - Énfasis2 71 6" xfId="1243"/>
    <cellStyle name="20% - Énfasis2 71 7" xfId="1244"/>
    <cellStyle name="20% - Énfasis2 71 8" xfId="1245"/>
    <cellStyle name="20% - Énfasis2 71 9" xfId="1246"/>
    <cellStyle name="20% - Énfasis2 72 10" xfId="1247"/>
    <cellStyle name="20% - Énfasis2 72 11" xfId="1248"/>
    <cellStyle name="20% - Énfasis2 72 2" xfId="1249"/>
    <cellStyle name="20% - Énfasis2 72 3" xfId="1250"/>
    <cellStyle name="20% - Énfasis2 72 4" xfId="1251"/>
    <cellStyle name="20% - Énfasis2 72 5" xfId="1252"/>
    <cellStyle name="20% - Énfasis2 72 6" xfId="1253"/>
    <cellStyle name="20% - Énfasis2 72 7" xfId="1254"/>
    <cellStyle name="20% - Énfasis2 72 8" xfId="1255"/>
    <cellStyle name="20% - Énfasis2 72 9" xfId="1256"/>
    <cellStyle name="20% - Énfasis2 73 10" xfId="1257"/>
    <cellStyle name="20% - Énfasis2 73 11" xfId="1258"/>
    <cellStyle name="20% - Énfasis2 73 2" xfId="1259"/>
    <cellStyle name="20% - Énfasis2 73 3" xfId="1260"/>
    <cellStyle name="20% - Énfasis2 73 4" xfId="1261"/>
    <cellStyle name="20% - Énfasis2 73 5" xfId="1262"/>
    <cellStyle name="20% - Énfasis2 73 6" xfId="1263"/>
    <cellStyle name="20% - Énfasis2 73 7" xfId="1264"/>
    <cellStyle name="20% - Énfasis2 73 8" xfId="1265"/>
    <cellStyle name="20% - Énfasis2 73 9" xfId="1266"/>
    <cellStyle name="20% - Énfasis2 74 10" xfId="1267"/>
    <cellStyle name="20% - Énfasis2 74 11" xfId="1268"/>
    <cellStyle name="20% - Énfasis2 74 2" xfId="1269"/>
    <cellStyle name="20% - Énfasis2 74 3" xfId="1270"/>
    <cellStyle name="20% - Énfasis2 74 4" xfId="1271"/>
    <cellStyle name="20% - Énfasis2 74 5" xfId="1272"/>
    <cellStyle name="20% - Énfasis2 74 6" xfId="1273"/>
    <cellStyle name="20% - Énfasis2 74 7" xfId="1274"/>
    <cellStyle name="20% - Énfasis2 74 8" xfId="1275"/>
    <cellStyle name="20% - Énfasis2 74 9" xfId="1276"/>
    <cellStyle name="20% - Énfasis2 75 10" xfId="1277"/>
    <cellStyle name="20% - Énfasis2 75 11" xfId="1278"/>
    <cellStyle name="20% - Énfasis2 75 2" xfId="1279"/>
    <cellStyle name="20% - Énfasis2 75 3" xfId="1280"/>
    <cellStyle name="20% - Énfasis2 75 4" xfId="1281"/>
    <cellStyle name="20% - Énfasis2 75 5" xfId="1282"/>
    <cellStyle name="20% - Énfasis2 75 6" xfId="1283"/>
    <cellStyle name="20% - Énfasis2 75 7" xfId="1284"/>
    <cellStyle name="20% - Énfasis2 75 8" xfId="1285"/>
    <cellStyle name="20% - Énfasis2 75 9" xfId="1286"/>
    <cellStyle name="20% - Énfasis2 76 10" xfId="1287"/>
    <cellStyle name="20% - Énfasis2 76 11" xfId="1288"/>
    <cellStyle name="20% - Énfasis2 76 2" xfId="1289"/>
    <cellStyle name="20% - Énfasis2 76 3" xfId="1290"/>
    <cellStyle name="20% - Énfasis2 76 4" xfId="1291"/>
    <cellStyle name="20% - Énfasis2 76 5" xfId="1292"/>
    <cellStyle name="20% - Énfasis2 76 6" xfId="1293"/>
    <cellStyle name="20% - Énfasis2 76 7" xfId="1294"/>
    <cellStyle name="20% - Énfasis2 76 8" xfId="1295"/>
    <cellStyle name="20% - Énfasis2 76 9" xfId="1296"/>
    <cellStyle name="20% - Énfasis2 77 10" xfId="1297"/>
    <cellStyle name="20% - Énfasis2 77 11" xfId="1298"/>
    <cellStyle name="20% - Énfasis2 77 2" xfId="1299"/>
    <cellStyle name="20% - Énfasis2 77 3" xfId="1300"/>
    <cellStyle name="20% - Énfasis2 77 4" xfId="1301"/>
    <cellStyle name="20% - Énfasis2 77 5" xfId="1302"/>
    <cellStyle name="20% - Énfasis2 77 6" xfId="1303"/>
    <cellStyle name="20% - Énfasis2 77 7" xfId="1304"/>
    <cellStyle name="20% - Énfasis2 77 8" xfId="1305"/>
    <cellStyle name="20% - Énfasis2 77 9" xfId="1306"/>
    <cellStyle name="20% - Énfasis2 78 10" xfId="1307"/>
    <cellStyle name="20% - Énfasis2 78 11" xfId="1308"/>
    <cellStyle name="20% - Énfasis2 78 2" xfId="1309"/>
    <cellStyle name="20% - Énfasis2 78 3" xfId="1310"/>
    <cellStyle name="20% - Énfasis2 78 4" xfId="1311"/>
    <cellStyle name="20% - Énfasis2 78 5" xfId="1312"/>
    <cellStyle name="20% - Énfasis2 78 6" xfId="1313"/>
    <cellStyle name="20% - Énfasis2 78 7" xfId="1314"/>
    <cellStyle name="20% - Énfasis2 78 8" xfId="1315"/>
    <cellStyle name="20% - Énfasis2 78 9" xfId="1316"/>
    <cellStyle name="20% - Énfasis2 79 10" xfId="1317"/>
    <cellStyle name="20% - Énfasis2 79 11" xfId="1318"/>
    <cellStyle name="20% - Énfasis2 79 2" xfId="1319"/>
    <cellStyle name="20% - Énfasis2 79 3" xfId="1320"/>
    <cellStyle name="20% - Énfasis2 79 4" xfId="1321"/>
    <cellStyle name="20% - Énfasis2 79 5" xfId="1322"/>
    <cellStyle name="20% - Énfasis2 79 6" xfId="1323"/>
    <cellStyle name="20% - Énfasis2 79 7" xfId="1324"/>
    <cellStyle name="20% - Énfasis2 79 8" xfId="1325"/>
    <cellStyle name="20% - Énfasis2 79 9" xfId="1326"/>
    <cellStyle name="20% - Énfasis2 8" xfId="1327"/>
    <cellStyle name="20% - Énfasis2 8 2" xfId="1328"/>
    <cellStyle name="20% - Énfasis2 80 10" xfId="1329"/>
    <cellStyle name="20% - Énfasis2 80 11" xfId="1330"/>
    <cellStyle name="20% - Énfasis2 80 2" xfId="1331"/>
    <cellStyle name="20% - Énfasis2 80 3" xfId="1332"/>
    <cellStyle name="20% - Énfasis2 80 4" xfId="1333"/>
    <cellStyle name="20% - Énfasis2 80 5" xfId="1334"/>
    <cellStyle name="20% - Énfasis2 80 6" xfId="1335"/>
    <cellStyle name="20% - Énfasis2 80 7" xfId="1336"/>
    <cellStyle name="20% - Énfasis2 80 8" xfId="1337"/>
    <cellStyle name="20% - Énfasis2 80 9" xfId="1338"/>
    <cellStyle name="20% - Énfasis2 81 10" xfId="1339"/>
    <cellStyle name="20% - Énfasis2 81 11" xfId="1340"/>
    <cellStyle name="20% - Énfasis2 81 2" xfId="1341"/>
    <cellStyle name="20% - Énfasis2 81 3" xfId="1342"/>
    <cellStyle name="20% - Énfasis2 81 4" xfId="1343"/>
    <cellStyle name="20% - Énfasis2 81 5" xfId="1344"/>
    <cellStyle name="20% - Énfasis2 81 6" xfId="1345"/>
    <cellStyle name="20% - Énfasis2 81 7" xfId="1346"/>
    <cellStyle name="20% - Énfasis2 81 8" xfId="1347"/>
    <cellStyle name="20% - Énfasis2 81 9" xfId="1348"/>
    <cellStyle name="20% - Énfasis2 82 10" xfId="1349"/>
    <cellStyle name="20% - Énfasis2 82 11" xfId="1350"/>
    <cellStyle name="20% - Énfasis2 82 2" xfId="1351"/>
    <cellStyle name="20% - Énfasis2 82 3" xfId="1352"/>
    <cellStyle name="20% - Énfasis2 82 4" xfId="1353"/>
    <cellStyle name="20% - Énfasis2 82 5" xfId="1354"/>
    <cellStyle name="20% - Énfasis2 82 6" xfId="1355"/>
    <cellStyle name="20% - Énfasis2 82 7" xfId="1356"/>
    <cellStyle name="20% - Énfasis2 82 8" xfId="1357"/>
    <cellStyle name="20% - Énfasis2 82 9" xfId="1358"/>
    <cellStyle name="20% - Énfasis2 83 10" xfId="1359"/>
    <cellStyle name="20% - Énfasis2 83 11" xfId="1360"/>
    <cellStyle name="20% - Énfasis2 83 2" xfId="1361"/>
    <cellStyle name="20% - Énfasis2 83 3" xfId="1362"/>
    <cellStyle name="20% - Énfasis2 83 4" xfId="1363"/>
    <cellStyle name="20% - Énfasis2 83 5" xfId="1364"/>
    <cellStyle name="20% - Énfasis2 83 6" xfId="1365"/>
    <cellStyle name="20% - Énfasis2 83 7" xfId="1366"/>
    <cellStyle name="20% - Énfasis2 83 8" xfId="1367"/>
    <cellStyle name="20% - Énfasis2 83 9" xfId="1368"/>
    <cellStyle name="20% - Énfasis2 84 10" xfId="1369"/>
    <cellStyle name="20% - Énfasis2 84 11" xfId="1370"/>
    <cellStyle name="20% - Énfasis2 84 2" xfId="1371"/>
    <cellStyle name="20% - Énfasis2 84 3" xfId="1372"/>
    <cellStyle name="20% - Énfasis2 84 4" xfId="1373"/>
    <cellStyle name="20% - Énfasis2 84 5" xfId="1374"/>
    <cellStyle name="20% - Énfasis2 84 6" xfId="1375"/>
    <cellStyle name="20% - Énfasis2 84 7" xfId="1376"/>
    <cellStyle name="20% - Énfasis2 84 8" xfId="1377"/>
    <cellStyle name="20% - Énfasis2 84 9" xfId="1378"/>
    <cellStyle name="20% - Énfasis2 85 10" xfId="1379"/>
    <cellStyle name="20% - Énfasis2 85 11" xfId="1380"/>
    <cellStyle name="20% - Énfasis2 85 2" xfId="1381"/>
    <cellStyle name="20% - Énfasis2 85 3" xfId="1382"/>
    <cellStyle name="20% - Énfasis2 85 4" xfId="1383"/>
    <cellStyle name="20% - Énfasis2 85 5" xfId="1384"/>
    <cellStyle name="20% - Énfasis2 85 6" xfId="1385"/>
    <cellStyle name="20% - Énfasis2 85 7" xfId="1386"/>
    <cellStyle name="20% - Énfasis2 85 8" xfId="1387"/>
    <cellStyle name="20% - Énfasis2 85 9" xfId="1388"/>
    <cellStyle name="20% - Énfasis2 86 10" xfId="1389"/>
    <cellStyle name="20% - Énfasis2 86 11" xfId="1390"/>
    <cellStyle name="20% - Énfasis2 86 2" xfId="1391"/>
    <cellStyle name="20% - Énfasis2 86 3" xfId="1392"/>
    <cellStyle name="20% - Énfasis2 86 4" xfId="1393"/>
    <cellStyle name="20% - Énfasis2 86 5" xfId="1394"/>
    <cellStyle name="20% - Énfasis2 86 6" xfId="1395"/>
    <cellStyle name="20% - Énfasis2 86 7" xfId="1396"/>
    <cellStyle name="20% - Énfasis2 86 8" xfId="1397"/>
    <cellStyle name="20% - Énfasis2 86 9" xfId="1398"/>
    <cellStyle name="20% - Énfasis2 87 10" xfId="1399"/>
    <cellStyle name="20% - Énfasis2 87 11" xfId="1400"/>
    <cellStyle name="20% - Énfasis2 87 2" xfId="1401"/>
    <cellStyle name="20% - Énfasis2 87 3" xfId="1402"/>
    <cellStyle name="20% - Énfasis2 87 4" xfId="1403"/>
    <cellStyle name="20% - Énfasis2 87 5" xfId="1404"/>
    <cellStyle name="20% - Énfasis2 87 6" xfId="1405"/>
    <cellStyle name="20% - Énfasis2 87 7" xfId="1406"/>
    <cellStyle name="20% - Énfasis2 87 8" xfId="1407"/>
    <cellStyle name="20% - Énfasis2 87 9" xfId="1408"/>
    <cellStyle name="20% - Énfasis2 88 2" xfId="1409"/>
    <cellStyle name="20% - Énfasis2 89 2" xfId="1410"/>
    <cellStyle name="20% - Énfasis2 9" xfId="1411"/>
    <cellStyle name="20% - Énfasis2 9 2" xfId="1412"/>
    <cellStyle name="20% - Énfasis2 90 2" xfId="1413"/>
    <cellStyle name="20% - Énfasis2 91 2" xfId="1414"/>
    <cellStyle name="20% - Énfasis2 92 2" xfId="1415"/>
    <cellStyle name="20% - Énfasis2 93 2" xfId="1416"/>
    <cellStyle name="20% - Énfasis2 94 2" xfId="1417"/>
    <cellStyle name="20% - Énfasis2 95 2" xfId="1418"/>
    <cellStyle name="20% - Énfasis2 96 2" xfId="1419"/>
    <cellStyle name="20% - Énfasis2 97 2" xfId="1420"/>
    <cellStyle name="20% - Énfasis2 98 2" xfId="1421"/>
    <cellStyle name="20% - Énfasis2 99 2" xfId="1422"/>
    <cellStyle name="20% - Énfasis3 10" xfId="1424"/>
    <cellStyle name="20% - Énfasis3 10 2" xfId="1425"/>
    <cellStyle name="20% - Énfasis3 100 2" xfId="1426"/>
    <cellStyle name="20% - Énfasis3 101 2" xfId="1427"/>
    <cellStyle name="20% - Énfasis3 102 2" xfId="1428"/>
    <cellStyle name="20% - Énfasis3 103 2" xfId="1429"/>
    <cellStyle name="20% - Énfasis3 104 2" xfId="1430"/>
    <cellStyle name="20% - Énfasis3 105 2" xfId="1431"/>
    <cellStyle name="20% - Énfasis3 106 2" xfId="1432"/>
    <cellStyle name="20% - Énfasis3 107 2" xfId="1433"/>
    <cellStyle name="20% - Énfasis3 108 2" xfId="1434"/>
    <cellStyle name="20% - Énfasis3 109 2" xfId="1435"/>
    <cellStyle name="20% - Énfasis3 11" xfId="1436"/>
    <cellStyle name="20% - Énfasis3 11 2" xfId="1437"/>
    <cellStyle name="20% - Énfasis3 110 2" xfId="1438"/>
    <cellStyle name="20% - Énfasis3 12" xfId="1439"/>
    <cellStyle name="20% - Énfasis3 12 2" xfId="1440"/>
    <cellStyle name="20% - Énfasis3 13" xfId="1441"/>
    <cellStyle name="20% - Énfasis3 13 2" xfId="1442"/>
    <cellStyle name="20% - Énfasis3 14" xfId="1443"/>
    <cellStyle name="20% - Énfasis3 14 2" xfId="1444"/>
    <cellStyle name="20% - Énfasis3 15" xfId="1445"/>
    <cellStyle name="20% - Énfasis3 15 2" xfId="1446"/>
    <cellStyle name="20% - Énfasis3 16" xfId="1447"/>
    <cellStyle name="20% - Énfasis3 16 2" xfId="1448"/>
    <cellStyle name="20% - Énfasis3 16 3" xfId="1449"/>
    <cellStyle name="20% - Énfasis3 17" xfId="1450"/>
    <cellStyle name="20% - Énfasis3 17 2" xfId="1451"/>
    <cellStyle name="20% - Énfasis3 17 3" xfId="1452"/>
    <cellStyle name="20% - Énfasis3 18" xfId="1453"/>
    <cellStyle name="20% - Énfasis3 18 2" xfId="1454"/>
    <cellStyle name="20% - Énfasis3 18 3" xfId="1455"/>
    <cellStyle name="20% - Énfasis3 19" xfId="1456"/>
    <cellStyle name="20% - Énfasis3 19 2" xfId="1457"/>
    <cellStyle name="20% - Énfasis3 19 3" xfId="1458"/>
    <cellStyle name="20% - Énfasis3 2" xfId="1459"/>
    <cellStyle name="20% - Énfasis3 2 2" xfId="1460"/>
    <cellStyle name="20% - Énfasis3 2 2 2" xfId="1461"/>
    <cellStyle name="20% - Énfasis3 2 3" xfId="1462"/>
    <cellStyle name="20% - Énfasis3 2 3 2" xfId="1463"/>
    <cellStyle name="20% - Énfasis3 2 4" xfId="1464"/>
    <cellStyle name="20% - Énfasis3 2 4 2" xfId="1465"/>
    <cellStyle name="20% - Énfasis3 20" xfId="1466"/>
    <cellStyle name="20% - Énfasis3 20 2" xfId="1467"/>
    <cellStyle name="20% - Énfasis3 20 3" xfId="1468"/>
    <cellStyle name="20% - Énfasis3 21" xfId="1469"/>
    <cellStyle name="20% - Énfasis3 21 10" xfId="1470"/>
    <cellStyle name="20% - Énfasis3 21 2" xfId="1471"/>
    <cellStyle name="20% - Énfasis3 21 2 10" xfId="1472"/>
    <cellStyle name="20% - Énfasis3 21 2 2" xfId="1473"/>
    <cellStyle name="20% - Énfasis3 21 2 3" xfId="1474"/>
    <cellStyle name="20% - Énfasis3 21 2 4" xfId="1475"/>
    <cellStyle name="20% - Énfasis3 21 2 5" xfId="1476"/>
    <cellStyle name="20% - Énfasis3 21 2 6" xfId="1477"/>
    <cellStyle name="20% - Énfasis3 21 2 7" xfId="1478"/>
    <cellStyle name="20% - Énfasis3 21 2 8" xfId="1479"/>
    <cellStyle name="20% - Énfasis3 21 2 9" xfId="1480"/>
    <cellStyle name="20% - Énfasis3 21 3" xfId="1481"/>
    <cellStyle name="20% - Énfasis3 21 4" xfId="1482"/>
    <cellStyle name="20% - Énfasis3 21 5" xfId="1483"/>
    <cellStyle name="20% - Énfasis3 21 6" xfId="1484"/>
    <cellStyle name="20% - Énfasis3 21 7" xfId="1485"/>
    <cellStyle name="20% - Énfasis3 21 8" xfId="1486"/>
    <cellStyle name="20% - Énfasis3 21 9" xfId="1487"/>
    <cellStyle name="20% - Énfasis3 22" xfId="1488"/>
    <cellStyle name="20% - Énfasis3 22 2" xfId="1489"/>
    <cellStyle name="20% - Énfasis3 22 3" xfId="1490"/>
    <cellStyle name="20% - Énfasis3 23" xfId="1491"/>
    <cellStyle name="20% - Énfasis3 23 2" xfId="1492"/>
    <cellStyle name="20% - Énfasis3 23 3" xfId="1493"/>
    <cellStyle name="20% - Énfasis3 23 4" xfId="1494"/>
    <cellStyle name="20% - Énfasis3 24" xfId="1495"/>
    <cellStyle name="20% - Énfasis3 24 2" xfId="1496"/>
    <cellStyle name="20% - Énfasis3 24 3" xfId="1497"/>
    <cellStyle name="20% - Énfasis3 24 4" xfId="1498"/>
    <cellStyle name="20% - Énfasis3 25" xfId="1499"/>
    <cellStyle name="20% - Énfasis3 25 2" xfId="1500"/>
    <cellStyle name="20% - Énfasis3 25 3" xfId="1501"/>
    <cellStyle name="20% - Énfasis3 25 4" xfId="1502"/>
    <cellStyle name="20% - Énfasis3 26" xfId="1503"/>
    <cellStyle name="20% - Énfasis3 26 2" xfId="1504"/>
    <cellStyle name="20% - Énfasis3 26 2 2" xfId="1505"/>
    <cellStyle name="20% - Énfasis3 26 2 3" xfId="1506"/>
    <cellStyle name="20% - Énfasis3 26 2 4" xfId="1507"/>
    <cellStyle name="20% - Énfasis3 26 2 5" xfId="1508"/>
    <cellStyle name="20% - Énfasis3 26 3" xfId="1509"/>
    <cellStyle name="20% - Énfasis3 26 4" xfId="1510"/>
    <cellStyle name="20% - Énfasis3 26 5" xfId="1511"/>
    <cellStyle name="20% - Énfasis3 26 6" xfId="1512"/>
    <cellStyle name="20% - Énfasis3 26 7" xfId="1513"/>
    <cellStyle name="20% - Énfasis3 26 8" xfId="1514"/>
    <cellStyle name="20% - Énfasis3 27" xfId="1515"/>
    <cellStyle name="20% - Énfasis3 27 2" xfId="1516"/>
    <cellStyle name="20% - Énfasis3 27 3" xfId="1517"/>
    <cellStyle name="20% - Énfasis3 27 4" xfId="1518"/>
    <cellStyle name="20% - Énfasis3 27 5" xfId="1519"/>
    <cellStyle name="20% - Énfasis3 27 6" xfId="1520"/>
    <cellStyle name="20% - Énfasis3 27 7" xfId="1521"/>
    <cellStyle name="20% - Énfasis3 27 8" xfId="1522"/>
    <cellStyle name="20% - Énfasis3 28" xfId="1523"/>
    <cellStyle name="20% - Énfasis3 28 2" xfId="1524"/>
    <cellStyle name="20% - Énfasis3 28 3" xfId="1525"/>
    <cellStyle name="20% - Énfasis3 28 4" xfId="1526"/>
    <cellStyle name="20% - Énfasis3 29" xfId="1527"/>
    <cellStyle name="20% - Énfasis3 29 2" xfId="1528"/>
    <cellStyle name="20% - Énfasis3 29 3" xfId="1529"/>
    <cellStyle name="20% - Énfasis3 29 4" xfId="1530"/>
    <cellStyle name="20% - Énfasis3 3" xfId="1531"/>
    <cellStyle name="20% - Énfasis3 3 2" xfId="1532"/>
    <cellStyle name="20% - Énfasis3 3 2 2" xfId="1533"/>
    <cellStyle name="20% - Énfasis3 3 3" xfId="1534"/>
    <cellStyle name="20% - Énfasis3 3 3 2" xfId="1535"/>
    <cellStyle name="20% - Énfasis3 3 4" xfId="1536"/>
    <cellStyle name="20% - Énfasis3 30" xfId="1537"/>
    <cellStyle name="20% - Énfasis3 30 2" xfId="1538"/>
    <cellStyle name="20% - Énfasis3 30 3" xfId="1539"/>
    <cellStyle name="20% - Énfasis3 30 4" xfId="1540"/>
    <cellStyle name="20% - Énfasis3 31" xfId="1541"/>
    <cellStyle name="20% - Énfasis3 31 2" xfId="1542"/>
    <cellStyle name="20% - Énfasis3 32" xfId="1543"/>
    <cellStyle name="20% - Énfasis3 32 2" xfId="1544"/>
    <cellStyle name="20% - Énfasis3 33" xfId="1545"/>
    <cellStyle name="20% - Énfasis3 34" xfId="1546"/>
    <cellStyle name="20% - Énfasis3 35" xfId="1547"/>
    <cellStyle name="20% - Énfasis3 36" xfId="1548"/>
    <cellStyle name="20% - Énfasis3 37" xfId="1549"/>
    <cellStyle name="20% - Énfasis3 38" xfId="1550"/>
    <cellStyle name="20% - Énfasis3 39" xfId="1551"/>
    <cellStyle name="20% - Énfasis3 4" xfId="1552"/>
    <cellStyle name="20% - Énfasis3 4 2" xfId="1553"/>
    <cellStyle name="20% - Énfasis3 40" xfId="1554"/>
    <cellStyle name="20% - Énfasis3 41" xfId="1555"/>
    <cellStyle name="20% - Énfasis3 42" xfId="1556"/>
    <cellStyle name="20% - Énfasis3 43" xfId="1557"/>
    <cellStyle name="20% - Énfasis3 44" xfId="1558"/>
    <cellStyle name="20% - Énfasis3 45" xfId="1559"/>
    <cellStyle name="20% - Énfasis3 46" xfId="1560"/>
    <cellStyle name="20% - Énfasis3 47" xfId="1561"/>
    <cellStyle name="20% - Énfasis3 48" xfId="1562"/>
    <cellStyle name="20% - Énfasis3 49" xfId="1563"/>
    <cellStyle name="20% - Énfasis3 5" xfId="1564"/>
    <cellStyle name="20% - Énfasis3 5 2" xfId="1565"/>
    <cellStyle name="20% - Énfasis3 5 3" xfId="1566"/>
    <cellStyle name="20% - Énfasis3 50" xfId="1567"/>
    <cellStyle name="20% - Énfasis3 51" xfId="1568"/>
    <cellStyle name="20% - Énfasis3 52" xfId="1569"/>
    <cellStyle name="20% - Énfasis3 53" xfId="1570"/>
    <cellStyle name="20% - Énfasis3 54" xfId="1571"/>
    <cellStyle name="20% - Énfasis3 55" xfId="1572"/>
    <cellStyle name="20% - Énfasis3 56" xfId="1573"/>
    <cellStyle name="20% - Énfasis3 57" xfId="1574"/>
    <cellStyle name="20% - Énfasis3 58" xfId="1575"/>
    <cellStyle name="20% - Énfasis3 59" xfId="1576"/>
    <cellStyle name="20% - Énfasis3 6" xfId="1577"/>
    <cellStyle name="20% - Énfasis3 6 2" xfId="1578"/>
    <cellStyle name="20% - Énfasis3 6 3" xfId="1579"/>
    <cellStyle name="20% - Énfasis3 60" xfId="1580"/>
    <cellStyle name="20% - Énfasis3 61" xfId="1581"/>
    <cellStyle name="20% - Énfasis3 61 10" xfId="1582"/>
    <cellStyle name="20% - Énfasis3 61 11" xfId="1583"/>
    <cellStyle name="20% - Énfasis3 61 2" xfId="1584"/>
    <cellStyle name="20% - Énfasis3 61 3" xfId="1585"/>
    <cellStyle name="20% - Énfasis3 61 4" xfId="1586"/>
    <cellStyle name="20% - Énfasis3 61 5" xfId="1587"/>
    <cellStyle name="20% - Énfasis3 61 6" xfId="1588"/>
    <cellStyle name="20% - Énfasis3 61 7" xfId="1589"/>
    <cellStyle name="20% - Énfasis3 61 8" xfId="1590"/>
    <cellStyle name="20% - Énfasis3 61 9" xfId="1591"/>
    <cellStyle name="20% - Énfasis3 62" xfId="1592"/>
    <cellStyle name="20% - Énfasis3 62 10" xfId="1593"/>
    <cellStyle name="20% - Énfasis3 62 11" xfId="1594"/>
    <cellStyle name="20% - Énfasis3 62 2" xfId="1595"/>
    <cellStyle name="20% - Énfasis3 62 3" xfId="1596"/>
    <cellStyle name="20% - Énfasis3 62 4" xfId="1597"/>
    <cellStyle name="20% - Énfasis3 62 5" xfId="1598"/>
    <cellStyle name="20% - Énfasis3 62 6" xfId="1599"/>
    <cellStyle name="20% - Énfasis3 62 7" xfId="1600"/>
    <cellStyle name="20% - Énfasis3 62 8" xfId="1601"/>
    <cellStyle name="20% - Énfasis3 62 9" xfId="1602"/>
    <cellStyle name="20% - Énfasis3 63" xfId="1603"/>
    <cellStyle name="20% - Énfasis3 63 10" xfId="1604"/>
    <cellStyle name="20% - Énfasis3 63 11" xfId="1605"/>
    <cellStyle name="20% - Énfasis3 63 2" xfId="1606"/>
    <cellStyle name="20% - Énfasis3 63 3" xfId="1607"/>
    <cellStyle name="20% - Énfasis3 63 4" xfId="1608"/>
    <cellStyle name="20% - Énfasis3 63 5" xfId="1609"/>
    <cellStyle name="20% - Énfasis3 63 6" xfId="1610"/>
    <cellStyle name="20% - Énfasis3 63 7" xfId="1611"/>
    <cellStyle name="20% - Énfasis3 63 8" xfId="1612"/>
    <cellStyle name="20% - Énfasis3 63 9" xfId="1613"/>
    <cellStyle name="20% - Énfasis3 64" xfId="1423"/>
    <cellStyle name="20% - Énfasis3 64 10" xfId="1614"/>
    <cellStyle name="20% - Énfasis3 64 11" xfId="1615"/>
    <cellStyle name="20% - Énfasis3 64 2" xfId="1616"/>
    <cellStyle name="20% - Énfasis3 64 3" xfId="1617"/>
    <cellStyle name="20% - Énfasis3 64 4" xfId="1618"/>
    <cellStyle name="20% - Énfasis3 64 5" xfId="1619"/>
    <cellStyle name="20% - Énfasis3 64 6" xfId="1620"/>
    <cellStyle name="20% - Énfasis3 64 7" xfId="1621"/>
    <cellStyle name="20% - Énfasis3 64 8" xfId="1622"/>
    <cellStyle name="20% - Énfasis3 64 9" xfId="1623"/>
    <cellStyle name="20% - Énfasis3 65 10" xfId="1624"/>
    <cellStyle name="20% - Énfasis3 65 11" xfId="1625"/>
    <cellStyle name="20% - Énfasis3 65 2" xfId="1626"/>
    <cellStyle name="20% - Énfasis3 65 3" xfId="1627"/>
    <cellStyle name="20% - Énfasis3 65 4" xfId="1628"/>
    <cellStyle name="20% - Énfasis3 65 5" xfId="1629"/>
    <cellStyle name="20% - Énfasis3 65 6" xfId="1630"/>
    <cellStyle name="20% - Énfasis3 65 7" xfId="1631"/>
    <cellStyle name="20% - Énfasis3 65 8" xfId="1632"/>
    <cellStyle name="20% - Énfasis3 65 9" xfId="1633"/>
    <cellStyle name="20% - Énfasis3 66 10" xfId="1634"/>
    <cellStyle name="20% - Énfasis3 66 11" xfId="1635"/>
    <cellStyle name="20% - Énfasis3 66 2" xfId="1636"/>
    <cellStyle name="20% - Énfasis3 66 3" xfId="1637"/>
    <cellStyle name="20% - Énfasis3 66 4" xfId="1638"/>
    <cellStyle name="20% - Énfasis3 66 5" xfId="1639"/>
    <cellStyle name="20% - Énfasis3 66 6" xfId="1640"/>
    <cellStyle name="20% - Énfasis3 66 7" xfId="1641"/>
    <cellStyle name="20% - Énfasis3 66 8" xfId="1642"/>
    <cellStyle name="20% - Énfasis3 66 9" xfId="1643"/>
    <cellStyle name="20% - Énfasis3 67 10" xfId="1644"/>
    <cellStyle name="20% - Énfasis3 67 11" xfId="1645"/>
    <cellStyle name="20% - Énfasis3 67 2" xfId="1646"/>
    <cellStyle name="20% - Énfasis3 67 3" xfId="1647"/>
    <cellStyle name="20% - Énfasis3 67 4" xfId="1648"/>
    <cellStyle name="20% - Énfasis3 67 5" xfId="1649"/>
    <cellStyle name="20% - Énfasis3 67 6" xfId="1650"/>
    <cellStyle name="20% - Énfasis3 67 7" xfId="1651"/>
    <cellStyle name="20% - Énfasis3 67 8" xfId="1652"/>
    <cellStyle name="20% - Énfasis3 67 9" xfId="1653"/>
    <cellStyle name="20% - Énfasis3 68 10" xfId="1654"/>
    <cellStyle name="20% - Énfasis3 68 11" xfId="1655"/>
    <cellStyle name="20% - Énfasis3 68 2" xfId="1656"/>
    <cellStyle name="20% - Énfasis3 68 3" xfId="1657"/>
    <cellStyle name="20% - Énfasis3 68 4" xfId="1658"/>
    <cellStyle name="20% - Énfasis3 68 5" xfId="1659"/>
    <cellStyle name="20% - Énfasis3 68 6" xfId="1660"/>
    <cellStyle name="20% - Énfasis3 68 7" xfId="1661"/>
    <cellStyle name="20% - Énfasis3 68 8" xfId="1662"/>
    <cellStyle name="20% - Énfasis3 68 9" xfId="1663"/>
    <cellStyle name="20% - Énfasis3 69 10" xfId="1664"/>
    <cellStyle name="20% - Énfasis3 69 11" xfId="1665"/>
    <cellStyle name="20% - Énfasis3 69 2" xfId="1666"/>
    <cellStyle name="20% - Énfasis3 69 3" xfId="1667"/>
    <cellStyle name="20% - Énfasis3 69 4" xfId="1668"/>
    <cellStyle name="20% - Énfasis3 69 5" xfId="1669"/>
    <cellStyle name="20% - Énfasis3 69 6" xfId="1670"/>
    <cellStyle name="20% - Énfasis3 69 7" xfId="1671"/>
    <cellStyle name="20% - Énfasis3 69 8" xfId="1672"/>
    <cellStyle name="20% - Énfasis3 69 9" xfId="1673"/>
    <cellStyle name="20% - Énfasis3 7" xfId="1674"/>
    <cellStyle name="20% - Énfasis3 7 2" xfId="1675"/>
    <cellStyle name="20% - Énfasis3 70 10" xfId="1676"/>
    <cellStyle name="20% - Énfasis3 70 11" xfId="1677"/>
    <cellStyle name="20% - Énfasis3 70 2" xfId="1678"/>
    <cellStyle name="20% - Énfasis3 70 3" xfId="1679"/>
    <cellStyle name="20% - Énfasis3 70 4" xfId="1680"/>
    <cellStyle name="20% - Énfasis3 70 5" xfId="1681"/>
    <cellStyle name="20% - Énfasis3 70 6" xfId="1682"/>
    <cellStyle name="20% - Énfasis3 70 7" xfId="1683"/>
    <cellStyle name="20% - Énfasis3 70 8" xfId="1684"/>
    <cellStyle name="20% - Énfasis3 70 9" xfId="1685"/>
    <cellStyle name="20% - Énfasis3 71 10" xfId="1686"/>
    <cellStyle name="20% - Énfasis3 71 11" xfId="1687"/>
    <cellStyle name="20% - Énfasis3 71 2" xfId="1688"/>
    <cellStyle name="20% - Énfasis3 71 3" xfId="1689"/>
    <cellStyle name="20% - Énfasis3 71 4" xfId="1690"/>
    <cellStyle name="20% - Énfasis3 71 5" xfId="1691"/>
    <cellStyle name="20% - Énfasis3 71 6" xfId="1692"/>
    <cellStyle name="20% - Énfasis3 71 7" xfId="1693"/>
    <cellStyle name="20% - Énfasis3 71 8" xfId="1694"/>
    <cellStyle name="20% - Énfasis3 71 9" xfId="1695"/>
    <cellStyle name="20% - Énfasis3 72 10" xfId="1696"/>
    <cellStyle name="20% - Énfasis3 72 11" xfId="1697"/>
    <cellStyle name="20% - Énfasis3 72 2" xfId="1698"/>
    <cellStyle name="20% - Énfasis3 72 3" xfId="1699"/>
    <cellStyle name="20% - Énfasis3 72 4" xfId="1700"/>
    <cellStyle name="20% - Énfasis3 72 5" xfId="1701"/>
    <cellStyle name="20% - Énfasis3 72 6" xfId="1702"/>
    <cellStyle name="20% - Énfasis3 72 7" xfId="1703"/>
    <cellStyle name="20% - Énfasis3 72 8" xfId="1704"/>
    <cellStyle name="20% - Énfasis3 72 9" xfId="1705"/>
    <cellStyle name="20% - Énfasis3 73 10" xfId="1706"/>
    <cellStyle name="20% - Énfasis3 73 11" xfId="1707"/>
    <cellStyle name="20% - Énfasis3 73 2" xfId="1708"/>
    <cellStyle name="20% - Énfasis3 73 3" xfId="1709"/>
    <cellStyle name="20% - Énfasis3 73 4" xfId="1710"/>
    <cellStyle name="20% - Énfasis3 73 5" xfId="1711"/>
    <cellStyle name="20% - Énfasis3 73 6" xfId="1712"/>
    <cellStyle name="20% - Énfasis3 73 7" xfId="1713"/>
    <cellStyle name="20% - Énfasis3 73 8" xfId="1714"/>
    <cellStyle name="20% - Énfasis3 73 9" xfId="1715"/>
    <cellStyle name="20% - Énfasis3 74 10" xfId="1716"/>
    <cellStyle name="20% - Énfasis3 74 11" xfId="1717"/>
    <cellStyle name="20% - Énfasis3 74 2" xfId="1718"/>
    <cellStyle name="20% - Énfasis3 74 3" xfId="1719"/>
    <cellStyle name="20% - Énfasis3 74 4" xfId="1720"/>
    <cellStyle name="20% - Énfasis3 74 5" xfId="1721"/>
    <cellStyle name="20% - Énfasis3 74 6" xfId="1722"/>
    <cellStyle name="20% - Énfasis3 74 7" xfId="1723"/>
    <cellStyle name="20% - Énfasis3 74 8" xfId="1724"/>
    <cellStyle name="20% - Énfasis3 74 9" xfId="1725"/>
    <cellStyle name="20% - Énfasis3 75 10" xfId="1726"/>
    <cellStyle name="20% - Énfasis3 75 11" xfId="1727"/>
    <cellStyle name="20% - Énfasis3 75 2" xfId="1728"/>
    <cellStyle name="20% - Énfasis3 75 3" xfId="1729"/>
    <cellStyle name="20% - Énfasis3 75 4" xfId="1730"/>
    <cellStyle name="20% - Énfasis3 75 5" xfId="1731"/>
    <cellStyle name="20% - Énfasis3 75 6" xfId="1732"/>
    <cellStyle name="20% - Énfasis3 75 7" xfId="1733"/>
    <cellStyle name="20% - Énfasis3 75 8" xfId="1734"/>
    <cellStyle name="20% - Énfasis3 75 9" xfId="1735"/>
    <cellStyle name="20% - Énfasis3 76 10" xfId="1736"/>
    <cellStyle name="20% - Énfasis3 76 11" xfId="1737"/>
    <cellStyle name="20% - Énfasis3 76 2" xfId="1738"/>
    <cellStyle name="20% - Énfasis3 76 3" xfId="1739"/>
    <cellStyle name="20% - Énfasis3 76 4" xfId="1740"/>
    <cellStyle name="20% - Énfasis3 76 5" xfId="1741"/>
    <cellStyle name="20% - Énfasis3 76 6" xfId="1742"/>
    <cellStyle name="20% - Énfasis3 76 7" xfId="1743"/>
    <cellStyle name="20% - Énfasis3 76 8" xfId="1744"/>
    <cellStyle name="20% - Énfasis3 76 9" xfId="1745"/>
    <cellStyle name="20% - Énfasis3 77 10" xfId="1746"/>
    <cellStyle name="20% - Énfasis3 77 11" xfId="1747"/>
    <cellStyle name="20% - Énfasis3 77 2" xfId="1748"/>
    <cellStyle name="20% - Énfasis3 77 3" xfId="1749"/>
    <cellStyle name="20% - Énfasis3 77 4" xfId="1750"/>
    <cellStyle name="20% - Énfasis3 77 5" xfId="1751"/>
    <cellStyle name="20% - Énfasis3 77 6" xfId="1752"/>
    <cellStyle name="20% - Énfasis3 77 7" xfId="1753"/>
    <cellStyle name="20% - Énfasis3 77 8" xfId="1754"/>
    <cellStyle name="20% - Énfasis3 77 9" xfId="1755"/>
    <cellStyle name="20% - Énfasis3 78 10" xfId="1756"/>
    <cellStyle name="20% - Énfasis3 78 11" xfId="1757"/>
    <cellStyle name="20% - Énfasis3 78 2" xfId="1758"/>
    <cellStyle name="20% - Énfasis3 78 3" xfId="1759"/>
    <cellStyle name="20% - Énfasis3 78 4" xfId="1760"/>
    <cellStyle name="20% - Énfasis3 78 5" xfId="1761"/>
    <cellStyle name="20% - Énfasis3 78 6" xfId="1762"/>
    <cellStyle name="20% - Énfasis3 78 7" xfId="1763"/>
    <cellStyle name="20% - Énfasis3 78 8" xfId="1764"/>
    <cellStyle name="20% - Énfasis3 78 9" xfId="1765"/>
    <cellStyle name="20% - Énfasis3 79 10" xfId="1766"/>
    <cellStyle name="20% - Énfasis3 79 11" xfId="1767"/>
    <cellStyle name="20% - Énfasis3 79 2" xfId="1768"/>
    <cellStyle name="20% - Énfasis3 79 3" xfId="1769"/>
    <cellStyle name="20% - Énfasis3 79 4" xfId="1770"/>
    <cellStyle name="20% - Énfasis3 79 5" xfId="1771"/>
    <cellStyle name="20% - Énfasis3 79 6" xfId="1772"/>
    <cellStyle name="20% - Énfasis3 79 7" xfId="1773"/>
    <cellStyle name="20% - Énfasis3 79 8" xfId="1774"/>
    <cellStyle name="20% - Énfasis3 79 9" xfId="1775"/>
    <cellStyle name="20% - Énfasis3 8" xfId="1776"/>
    <cellStyle name="20% - Énfasis3 8 2" xfId="1777"/>
    <cellStyle name="20% - Énfasis3 80 10" xfId="1778"/>
    <cellStyle name="20% - Énfasis3 80 11" xfId="1779"/>
    <cellStyle name="20% - Énfasis3 80 2" xfId="1780"/>
    <cellStyle name="20% - Énfasis3 80 3" xfId="1781"/>
    <cellStyle name="20% - Énfasis3 80 4" xfId="1782"/>
    <cellStyle name="20% - Énfasis3 80 5" xfId="1783"/>
    <cellStyle name="20% - Énfasis3 80 6" xfId="1784"/>
    <cellStyle name="20% - Énfasis3 80 7" xfId="1785"/>
    <cellStyle name="20% - Énfasis3 80 8" xfId="1786"/>
    <cellStyle name="20% - Énfasis3 80 9" xfId="1787"/>
    <cellStyle name="20% - Énfasis3 81 10" xfId="1788"/>
    <cellStyle name="20% - Énfasis3 81 11" xfId="1789"/>
    <cellStyle name="20% - Énfasis3 81 2" xfId="1790"/>
    <cellStyle name="20% - Énfasis3 81 3" xfId="1791"/>
    <cellStyle name="20% - Énfasis3 81 4" xfId="1792"/>
    <cellStyle name="20% - Énfasis3 81 5" xfId="1793"/>
    <cellStyle name="20% - Énfasis3 81 6" xfId="1794"/>
    <cellStyle name="20% - Énfasis3 81 7" xfId="1795"/>
    <cellStyle name="20% - Énfasis3 81 8" xfId="1796"/>
    <cellStyle name="20% - Énfasis3 81 9" xfId="1797"/>
    <cellStyle name="20% - Énfasis3 82 10" xfId="1798"/>
    <cellStyle name="20% - Énfasis3 82 11" xfId="1799"/>
    <cellStyle name="20% - Énfasis3 82 2" xfId="1800"/>
    <cellStyle name="20% - Énfasis3 82 3" xfId="1801"/>
    <cellStyle name="20% - Énfasis3 82 4" xfId="1802"/>
    <cellStyle name="20% - Énfasis3 82 5" xfId="1803"/>
    <cellStyle name="20% - Énfasis3 82 6" xfId="1804"/>
    <cellStyle name="20% - Énfasis3 82 7" xfId="1805"/>
    <cellStyle name="20% - Énfasis3 82 8" xfId="1806"/>
    <cellStyle name="20% - Énfasis3 82 9" xfId="1807"/>
    <cellStyle name="20% - Énfasis3 83 10" xfId="1808"/>
    <cellStyle name="20% - Énfasis3 83 11" xfId="1809"/>
    <cellStyle name="20% - Énfasis3 83 2" xfId="1810"/>
    <cellStyle name="20% - Énfasis3 83 3" xfId="1811"/>
    <cellStyle name="20% - Énfasis3 83 4" xfId="1812"/>
    <cellStyle name="20% - Énfasis3 83 5" xfId="1813"/>
    <cellStyle name="20% - Énfasis3 83 6" xfId="1814"/>
    <cellStyle name="20% - Énfasis3 83 7" xfId="1815"/>
    <cellStyle name="20% - Énfasis3 83 8" xfId="1816"/>
    <cellStyle name="20% - Énfasis3 83 9" xfId="1817"/>
    <cellStyle name="20% - Énfasis3 84 10" xfId="1818"/>
    <cellStyle name="20% - Énfasis3 84 11" xfId="1819"/>
    <cellStyle name="20% - Énfasis3 84 2" xfId="1820"/>
    <cellStyle name="20% - Énfasis3 84 3" xfId="1821"/>
    <cellStyle name="20% - Énfasis3 84 4" xfId="1822"/>
    <cellStyle name="20% - Énfasis3 84 5" xfId="1823"/>
    <cellStyle name="20% - Énfasis3 84 6" xfId="1824"/>
    <cellStyle name="20% - Énfasis3 84 7" xfId="1825"/>
    <cellStyle name="20% - Énfasis3 84 8" xfId="1826"/>
    <cellStyle name="20% - Énfasis3 84 9" xfId="1827"/>
    <cellStyle name="20% - Énfasis3 85 10" xfId="1828"/>
    <cellStyle name="20% - Énfasis3 85 11" xfId="1829"/>
    <cellStyle name="20% - Énfasis3 85 2" xfId="1830"/>
    <cellStyle name="20% - Énfasis3 85 3" xfId="1831"/>
    <cellStyle name="20% - Énfasis3 85 4" xfId="1832"/>
    <cellStyle name="20% - Énfasis3 85 5" xfId="1833"/>
    <cellStyle name="20% - Énfasis3 85 6" xfId="1834"/>
    <cellStyle name="20% - Énfasis3 85 7" xfId="1835"/>
    <cellStyle name="20% - Énfasis3 85 8" xfId="1836"/>
    <cellStyle name="20% - Énfasis3 85 9" xfId="1837"/>
    <cellStyle name="20% - Énfasis3 86 10" xfId="1838"/>
    <cellStyle name="20% - Énfasis3 86 11" xfId="1839"/>
    <cellStyle name="20% - Énfasis3 86 2" xfId="1840"/>
    <cellStyle name="20% - Énfasis3 86 3" xfId="1841"/>
    <cellStyle name="20% - Énfasis3 86 4" xfId="1842"/>
    <cellStyle name="20% - Énfasis3 86 5" xfId="1843"/>
    <cellStyle name="20% - Énfasis3 86 6" xfId="1844"/>
    <cellStyle name="20% - Énfasis3 86 7" xfId="1845"/>
    <cellStyle name="20% - Énfasis3 86 8" xfId="1846"/>
    <cellStyle name="20% - Énfasis3 86 9" xfId="1847"/>
    <cellStyle name="20% - Énfasis3 87 10" xfId="1848"/>
    <cellStyle name="20% - Énfasis3 87 11" xfId="1849"/>
    <cellStyle name="20% - Énfasis3 87 2" xfId="1850"/>
    <cellStyle name="20% - Énfasis3 87 3" xfId="1851"/>
    <cellStyle name="20% - Énfasis3 87 4" xfId="1852"/>
    <cellStyle name="20% - Énfasis3 87 5" xfId="1853"/>
    <cellStyle name="20% - Énfasis3 87 6" xfId="1854"/>
    <cellStyle name="20% - Énfasis3 87 7" xfId="1855"/>
    <cellStyle name="20% - Énfasis3 87 8" xfId="1856"/>
    <cellStyle name="20% - Énfasis3 87 9" xfId="1857"/>
    <cellStyle name="20% - Énfasis3 88 2" xfId="1858"/>
    <cellStyle name="20% - Énfasis3 89 2" xfId="1859"/>
    <cellStyle name="20% - Énfasis3 9" xfId="1860"/>
    <cellStyle name="20% - Énfasis3 9 2" xfId="1861"/>
    <cellStyle name="20% - Énfasis3 90 2" xfId="1862"/>
    <cellStyle name="20% - Énfasis3 91 2" xfId="1863"/>
    <cellStyle name="20% - Énfasis3 92 2" xfId="1864"/>
    <cellStyle name="20% - Énfasis3 93 2" xfId="1865"/>
    <cellStyle name="20% - Énfasis3 94 2" xfId="1866"/>
    <cellStyle name="20% - Énfasis3 95 2" xfId="1867"/>
    <cellStyle name="20% - Énfasis3 96 2" xfId="1868"/>
    <cellStyle name="20% - Énfasis3 97 2" xfId="1869"/>
    <cellStyle name="20% - Énfasis3 98 2" xfId="1870"/>
    <cellStyle name="20% - Énfasis3 99 2" xfId="1871"/>
    <cellStyle name="20% - Énfasis4 10" xfId="1873"/>
    <cellStyle name="20% - Énfasis4 10 2" xfId="1874"/>
    <cellStyle name="20% - Énfasis4 100 2" xfId="1875"/>
    <cellStyle name="20% - Énfasis4 101 2" xfId="1876"/>
    <cellStyle name="20% - Énfasis4 102 2" xfId="1877"/>
    <cellStyle name="20% - Énfasis4 103 2" xfId="1878"/>
    <cellStyle name="20% - Énfasis4 104 2" xfId="1879"/>
    <cellStyle name="20% - Énfasis4 105 2" xfId="1880"/>
    <cellStyle name="20% - Énfasis4 106 2" xfId="1881"/>
    <cellStyle name="20% - Énfasis4 107 2" xfId="1882"/>
    <cellStyle name="20% - Énfasis4 108 2" xfId="1883"/>
    <cellStyle name="20% - Énfasis4 109 2" xfId="1884"/>
    <cellStyle name="20% - Énfasis4 11" xfId="1885"/>
    <cellStyle name="20% - Énfasis4 11 2" xfId="1886"/>
    <cellStyle name="20% - Énfasis4 110 2" xfId="1887"/>
    <cellStyle name="20% - Énfasis4 12" xfId="1888"/>
    <cellStyle name="20% - Énfasis4 12 2" xfId="1889"/>
    <cellStyle name="20% - Énfasis4 13" xfId="1890"/>
    <cellStyle name="20% - Énfasis4 13 2" xfId="1891"/>
    <cellStyle name="20% - Énfasis4 14" xfId="1892"/>
    <cellStyle name="20% - Énfasis4 14 2" xfId="1893"/>
    <cellStyle name="20% - Énfasis4 15" xfId="1894"/>
    <cellStyle name="20% - Énfasis4 15 2" xfId="1895"/>
    <cellStyle name="20% - Énfasis4 16" xfId="1896"/>
    <cellStyle name="20% - Énfasis4 16 2" xfId="1897"/>
    <cellStyle name="20% - Énfasis4 16 3" xfId="1898"/>
    <cellStyle name="20% - Énfasis4 17" xfId="1899"/>
    <cellStyle name="20% - Énfasis4 17 2" xfId="1900"/>
    <cellStyle name="20% - Énfasis4 17 3" xfId="1901"/>
    <cellStyle name="20% - Énfasis4 18" xfId="1902"/>
    <cellStyle name="20% - Énfasis4 18 2" xfId="1903"/>
    <cellStyle name="20% - Énfasis4 18 3" xfId="1904"/>
    <cellStyle name="20% - Énfasis4 19" xfId="1905"/>
    <cellStyle name="20% - Énfasis4 19 2" xfId="1906"/>
    <cellStyle name="20% - Énfasis4 19 3" xfId="1907"/>
    <cellStyle name="20% - Énfasis4 2" xfId="1908"/>
    <cellStyle name="20% - Énfasis4 2 2" xfId="1909"/>
    <cellStyle name="20% - Énfasis4 2 2 2" xfId="1910"/>
    <cellStyle name="20% - Énfasis4 2 3" xfId="1911"/>
    <cellStyle name="20% - Énfasis4 2 3 2" xfId="1912"/>
    <cellStyle name="20% - Énfasis4 2 4" xfId="1913"/>
    <cellStyle name="20% - Énfasis4 2 4 2" xfId="1914"/>
    <cellStyle name="20% - Énfasis4 20" xfId="1915"/>
    <cellStyle name="20% - Énfasis4 20 2" xfId="1916"/>
    <cellStyle name="20% - Énfasis4 20 3" xfId="1917"/>
    <cellStyle name="20% - Énfasis4 21" xfId="1918"/>
    <cellStyle name="20% - Énfasis4 21 10" xfId="1919"/>
    <cellStyle name="20% - Énfasis4 21 2" xfId="1920"/>
    <cellStyle name="20% - Énfasis4 21 2 10" xfId="1921"/>
    <cellStyle name="20% - Énfasis4 21 2 2" xfId="1922"/>
    <cellStyle name="20% - Énfasis4 21 2 3" xfId="1923"/>
    <cellStyle name="20% - Énfasis4 21 2 4" xfId="1924"/>
    <cellStyle name="20% - Énfasis4 21 2 5" xfId="1925"/>
    <cellStyle name="20% - Énfasis4 21 2 6" xfId="1926"/>
    <cellStyle name="20% - Énfasis4 21 2 7" xfId="1927"/>
    <cellStyle name="20% - Énfasis4 21 2 8" xfId="1928"/>
    <cellStyle name="20% - Énfasis4 21 2 9" xfId="1929"/>
    <cellStyle name="20% - Énfasis4 21 3" xfId="1930"/>
    <cellStyle name="20% - Énfasis4 21 4" xfId="1931"/>
    <cellStyle name="20% - Énfasis4 21 5" xfId="1932"/>
    <cellStyle name="20% - Énfasis4 21 6" xfId="1933"/>
    <cellStyle name="20% - Énfasis4 21 7" xfId="1934"/>
    <cellStyle name="20% - Énfasis4 21 8" xfId="1935"/>
    <cellStyle name="20% - Énfasis4 21 9" xfId="1936"/>
    <cellStyle name="20% - Énfasis4 22" xfId="1937"/>
    <cellStyle name="20% - Énfasis4 22 2" xfId="1938"/>
    <cellStyle name="20% - Énfasis4 22 3" xfId="1939"/>
    <cellStyle name="20% - Énfasis4 23" xfId="1940"/>
    <cellStyle name="20% - Énfasis4 23 2" xfId="1941"/>
    <cellStyle name="20% - Énfasis4 23 3" xfId="1942"/>
    <cellStyle name="20% - Énfasis4 23 4" xfId="1943"/>
    <cellStyle name="20% - Énfasis4 24" xfId="1944"/>
    <cellStyle name="20% - Énfasis4 24 2" xfId="1945"/>
    <cellStyle name="20% - Énfasis4 24 3" xfId="1946"/>
    <cellStyle name="20% - Énfasis4 24 4" xfId="1947"/>
    <cellStyle name="20% - Énfasis4 25" xfId="1948"/>
    <cellStyle name="20% - Énfasis4 25 2" xfId="1949"/>
    <cellStyle name="20% - Énfasis4 25 3" xfId="1950"/>
    <cellStyle name="20% - Énfasis4 25 4" xfId="1951"/>
    <cellStyle name="20% - Énfasis4 26" xfId="1952"/>
    <cellStyle name="20% - Énfasis4 26 2" xfId="1953"/>
    <cellStyle name="20% - Énfasis4 26 2 2" xfId="1954"/>
    <cellStyle name="20% - Énfasis4 26 2 3" xfId="1955"/>
    <cellStyle name="20% - Énfasis4 26 2 4" xfId="1956"/>
    <cellStyle name="20% - Énfasis4 26 2 5" xfId="1957"/>
    <cellStyle name="20% - Énfasis4 26 3" xfId="1958"/>
    <cellStyle name="20% - Énfasis4 26 4" xfId="1959"/>
    <cellStyle name="20% - Énfasis4 26 5" xfId="1960"/>
    <cellStyle name="20% - Énfasis4 26 6" xfId="1961"/>
    <cellStyle name="20% - Énfasis4 26 7" xfId="1962"/>
    <cellStyle name="20% - Énfasis4 26 8" xfId="1963"/>
    <cellStyle name="20% - Énfasis4 27" xfId="1964"/>
    <cellStyle name="20% - Énfasis4 27 2" xfId="1965"/>
    <cellStyle name="20% - Énfasis4 27 3" xfId="1966"/>
    <cellStyle name="20% - Énfasis4 27 4" xfId="1967"/>
    <cellStyle name="20% - Énfasis4 27 5" xfId="1968"/>
    <cellStyle name="20% - Énfasis4 27 6" xfId="1969"/>
    <cellStyle name="20% - Énfasis4 27 7" xfId="1970"/>
    <cellStyle name="20% - Énfasis4 27 8" xfId="1971"/>
    <cellStyle name="20% - Énfasis4 28" xfId="1972"/>
    <cellStyle name="20% - Énfasis4 28 2" xfId="1973"/>
    <cellStyle name="20% - Énfasis4 28 3" xfId="1974"/>
    <cellStyle name="20% - Énfasis4 28 4" xfId="1975"/>
    <cellStyle name="20% - Énfasis4 29" xfId="1976"/>
    <cellStyle name="20% - Énfasis4 29 2" xfId="1977"/>
    <cellStyle name="20% - Énfasis4 29 3" xfId="1978"/>
    <cellStyle name="20% - Énfasis4 29 4" xfId="1979"/>
    <cellStyle name="20% - Énfasis4 3" xfId="1980"/>
    <cellStyle name="20% - Énfasis4 3 2" xfId="1981"/>
    <cellStyle name="20% - Énfasis4 3 2 2" xfId="1982"/>
    <cellStyle name="20% - Énfasis4 3 3" xfId="1983"/>
    <cellStyle name="20% - Énfasis4 3 3 2" xfId="1984"/>
    <cellStyle name="20% - Énfasis4 3 4" xfId="1985"/>
    <cellStyle name="20% - Énfasis4 30" xfId="1986"/>
    <cellStyle name="20% - Énfasis4 30 2" xfId="1987"/>
    <cellStyle name="20% - Énfasis4 30 3" xfId="1988"/>
    <cellStyle name="20% - Énfasis4 30 4" xfId="1989"/>
    <cellStyle name="20% - Énfasis4 31" xfId="1990"/>
    <cellStyle name="20% - Énfasis4 31 2" xfId="1991"/>
    <cellStyle name="20% - Énfasis4 32" xfId="1992"/>
    <cellStyle name="20% - Énfasis4 32 2" xfId="1993"/>
    <cellStyle name="20% - Énfasis4 33" xfId="1994"/>
    <cellStyle name="20% - Énfasis4 34" xfId="1995"/>
    <cellStyle name="20% - Énfasis4 35" xfId="1996"/>
    <cellStyle name="20% - Énfasis4 36" xfId="1997"/>
    <cellStyle name="20% - Énfasis4 37" xfId="1998"/>
    <cellStyle name="20% - Énfasis4 38" xfId="1999"/>
    <cellStyle name="20% - Énfasis4 39" xfId="2000"/>
    <cellStyle name="20% - Énfasis4 4" xfId="2001"/>
    <cellStyle name="20% - Énfasis4 4 2" xfId="2002"/>
    <cellStyle name="20% - Énfasis4 40" xfId="2003"/>
    <cellStyle name="20% - Énfasis4 41" xfId="2004"/>
    <cellStyle name="20% - Énfasis4 42" xfId="2005"/>
    <cellStyle name="20% - Énfasis4 43" xfId="2006"/>
    <cellStyle name="20% - Énfasis4 44" xfId="2007"/>
    <cellStyle name="20% - Énfasis4 45" xfId="2008"/>
    <cellStyle name="20% - Énfasis4 46" xfId="2009"/>
    <cellStyle name="20% - Énfasis4 47" xfId="2010"/>
    <cellStyle name="20% - Énfasis4 48" xfId="2011"/>
    <cellStyle name="20% - Énfasis4 49" xfId="2012"/>
    <cellStyle name="20% - Énfasis4 5" xfId="2013"/>
    <cellStyle name="20% - Énfasis4 5 2" xfId="2014"/>
    <cellStyle name="20% - Énfasis4 5 3" xfId="2015"/>
    <cellStyle name="20% - Énfasis4 50" xfId="2016"/>
    <cellStyle name="20% - Énfasis4 51" xfId="2017"/>
    <cellStyle name="20% - Énfasis4 52" xfId="2018"/>
    <cellStyle name="20% - Énfasis4 53" xfId="2019"/>
    <cellStyle name="20% - Énfasis4 54" xfId="2020"/>
    <cellStyle name="20% - Énfasis4 55" xfId="2021"/>
    <cellStyle name="20% - Énfasis4 56" xfId="2022"/>
    <cellStyle name="20% - Énfasis4 57" xfId="2023"/>
    <cellStyle name="20% - Énfasis4 58" xfId="2024"/>
    <cellStyle name="20% - Énfasis4 59" xfId="2025"/>
    <cellStyle name="20% - Énfasis4 6" xfId="2026"/>
    <cellStyle name="20% - Énfasis4 6 2" xfId="2027"/>
    <cellStyle name="20% - Énfasis4 6 3" xfId="2028"/>
    <cellStyle name="20% - Énfasis4 60" xfId="2029"/>
    <cellStyle name="20% - Énfasis4 61" xfId="2030"/>
    <cellStyle name="20% - Énfasis4 61 10" xfId="2031"/>
    <cellStyle name="20% - Énfasis4 61 11" xfId="2032"/>
    <cellStyle name="20% - Énfasis4 61 2" xfId="2033"/>
    <cellStyle name="20% - Énfasis4 61 3" xfId="2034"/>
    <cellStyle name="20% - Énfasis4 61 4" xfId="2035"/>
    <cellStyle name="20% - Énfasis4 61 5" xfId="2036"/>
    <cellStyle name="20% - Énfasis4 61 6" xfId="2037"/>
    <cellStyle name="20% - Énfasis4 61 7" xfId="2038"/>
    <cellStyle name="20% - Énfasis4 61 8" xfId="2039"/>
    <cellStyle name="20% - Énfasis4 61 9" xfId="2040"/>
    <cellStyle name="20% - Énfasis4 62" xfId="2041"/>
    <cellStyle name="20% - Énfasis4 62 10" xfId="2042"/>
    <cellStyle name="20% - Énfasis4 62 11" xfId="2043"/>
    <cellStyle name="20% - Énfasis4 62 2" xfId="2044"/>
    <cellStyle name="20% - Énfasis4 62 3" xfId="2045"/>
    <cellStyle name="20% - Énfasis4 62 4" xfId="2046"/>
    <cellStyle name="20% - Énfasis4 62 5" xfId="2047"/>
    <cellStyle name="20% - Énfasis4 62 6" xfId="2048"/>
    <cellStyle name="20% - Énfasis4 62 7" xfId="2049"/>
    <cellStyle name="20% - Énfasis4 62 8" xfId="2050"/>
    <cellStyle name="20% - Énfasis4 62 9" xfId="2051"/>
    <cellStyle name="20% - Énfasis4 63" xfId="2052"/>
    <cellStyle name="20% - Énfasis4 63 10" xfId="2053"/>
    <cellStyle name="20% - Énfasis4 63 11" xfId="2054"/>
    <cellStyle name="20% - Énfasis4 63 2" xfId="2055"/>
    <cellStyle name="20% - Énfasis4 63 3" xfId="2056"/>
    <cellStyle name="20% - Énfasis4 63 4" xfId="2057"/>
    <cellStyle name="20% - Énfasis4 63 5" xfId="2058"/>
    <cellStyle name="20% - Énfasis4 63 6" xfId="2059"/>
    <cellStyle name="20% - Énfasis4 63 7" xfId="2060"/>
    <cellStyle name="20% - Énfasis4 63 8" xfId="2061"/>
    <cellStyle name="20% - Énfasis4 63 9" xfId="2062"/>
    <cellStyle name="20% - Énfasis4 64" xfId="1872"/>
    <cellStyle name="20% - Énfasis4 64 10" xfId="2063"/>
    <cellStyle name="20% - Énfasis4 64 11" xfId="2064"/>
    <cellStyle name="20% - Énfasis4 64 2" xfId="2065"/>
    <cellStyle name="20% - Énfasis4 64 3" xfId="2066"/>
    <cellStyle name="20% - Énfasis4 64 4" xfId="2067"/>
    <cellStyle name="20% - Énfasis4 64 5" xfId="2068"/>
    <cellStyle name="20% - Énfasis4 64 6" xfId="2069"/>
    <cellStyle name="20% - Énfasis4 64 7" xfId="2070"/>
    <cellStyle name="20% - Énfasis4 64 8" xfId="2071"/>
    <cellStyle name="20% - Énfasis4 64 9" xfId="2072"/>
    <cellStyle name="20% - Énfasis4 65 10" xfId="2073"/>
    <cellStyle name="20% - Énfasis4 65 11" xfId="2074"/>
    <cellStyle name="20% - Énfasis4 65 2" xfId="2075"/>
    <cellStyle name="20% - Énfasis4 65 3" xfId="2076"/>
    <cellStyle name="20% - Énfasis4 65 4" xfId="2077"/>
    <cellStyle name="20% - Énfasis4 65 5" xfId="2078"/>
    <cellStyle name="20% - Énfasis4 65 6" xfId="2079"/>
    <cellStyle name="20% - Énfasis4 65 7" xfId="2080"/>
    <cellStyle name="20% - Énfasis4 65 8" xfId="2081"/>
    <cellStyle name="20% - Énfasis4 65 9" xfId="2082"/>
    <cellStyle name="20% - Énfasis4 66 10" xfId="2083"/>
    <cellStyle name="20% - Énfasis4 66 11" xfId="2084"/>
    <cellStyle name="20% - Énfasis4 66 2" xfId="2085"/>
    <cellStyle name="20% - Énfasis4 66 3" xfId="2086"/>
    <cellStyle name="20% - Énfasis4 66 4" xfId="2087"/>
    <cellStyle name="20% - Énfasis4 66 5" xfId="2088"/>
    <cellStyle name="20% - Énfasis4 66 6" xfId="2089"/>
    <cellStyle name="20% - Énfasis4 66 7" xfId="2090"/>
    <cellStyle name="20% - Énfasis4 66 8" xfId="2091"/>
    <cellStyle name="20% - Énfasis4 66 9" xfId="2092"/>
    <cellStyle name="20% - Énfasis4 67 10" xfId="2093"/>
    <cellStyle name="20% - Énfasis4 67 11" xfId="2094"/>
    <cellStyle name="20% - Énfasis4 67 2" xfId="2095"/>
    <cellStyle name="20% - Énfasis4 67 3" xfId="2096"/>
    <cellStyle name="20% - Énfasis4 67 4" xfId="2097"/>
    <cellStyle name="20% - Énfasis4 67 5" xfId="2098"/>
    <cellStyle name="20% - Énfasis4 67 6" xfId="2099"/>
    <cellStyle name="20% - Énfasis4 67 7" xfId="2100"/>
    <cellStyle name="20% - Énfasis4 67 8" xfId="2101"/>
    <cellStyle name="20% - Énfasis4 67 9" xfId="2102"/>
    <cellStyle name="20% - Énfasis4 68 10" xfId="2103"/>
    <cellStyle name="20% - Énfasis4 68 11" xfId="2104"/>
    <cellStyle name="20% - Énfasis4 68 2" xfId="2105"/>
    <cellStyle name="20% - Énfasis4 68 3" xfId="2106"/>
    <cellStyle name="20% - Énfasis4 68 4" xfId="2107"/>
    <cellStyle name="20% - Énfasis4 68 5" xfId="2108"/>
    <cellStyle name="20% - Énfasis4 68 6" xfId="2109"/>
    <cellStyle name="20% - Énfasis4 68 7" xfId="2110"/>
    <cellStyle name="20% - Énfasis4 68 8" xfId="2111"/>
    <cellStyle name="20% - Énfasis4 68 9" xfId="2112"/>
    <cellStyle name="20% - Énfasis4 69 10" xfId="2113"/>
    <cellStyle name="20% - Énfasis4 69 11" xfId="2114"/>
    <cellStyle name="20% - Énfasis4 69 2" xfId="2115"/>
    <cellStyle name="20% - Énfasis4 69 3" xfId="2116"/>
    <cellStyle name="20% - Énfasis4 69 4" xfId="2117"/>
    <cellStyle name="20% - Énfasis4 69 5" xfId="2118"/>
    <cellStyle name="20% - Énfasis4 69 6" xfId="2119"/>
    <cellStyle name="20% - Énfasis4 69 7" xfId="2120"/>
    <cellStyle name="20% - Énfasis4 69 8" xfId="2121"/>
    <cellStyle name="20% - Énfasis4 69 9" xfId="2122"/>
    <cellStyle name="20% - Énfasis4 7" xfId="2123"/>
    <cellStyle name="20% - Énfasis4 7 2" xfId="2124"/>
    <cellStyle name="20% - Énfasis4 70 10" xfId="2125"/>
    <cellStyle name="20% - Énfasis4 70 11" xfId="2126"/>
    <cellStyle name="20% - Énfasis4 70 2" xfId="2127"/>
    <cellStyle name="20% - Énfasis4 70 3" xfId="2128"/>
    <cellStyle name="20% - Énfasis4 70 4" xfId="2129"/>
    <cellStyle name="20% - Énfasis4 70 5" xfId="2130"/>
    <cellStyle name="20% - Énfasis4 70 6" xfId="2131"/>
    <cellStyle name="20% - Énfasis4 70 7" xfId="2132"/>
    <cellStyle name="20% - Énfasis4 70 8" xfId="2133"/>
    <cellStyle name="20% - Énfasis4 70 9" xfId="2134"/>
    <cellStyle name="20% - Énfasis4 71 10" xfId="2135"/>
    <cellStyle name="20% - Énfasis4 71 11" xfId="2136"/>
    <cellStyle name="20% - Énfasis4 71 2" xfId="2137"/>
    <cellStyle name="20% - Énfasis4 71 3" xfId="2138"/>
    <cellStyle name="20% - Énfasis4 71 4" xfId="2139"/>
    <cellStyle name="20% - Énfasis4 71 5" xfId="2140"/>
    <cellStyle name="20% - Énfasis4 71 6" xfId="2141"/>
    <cellStyle name="20% - Énfasis4 71 7" xfId="2142"/>
    <cellStyle name="20% - Énfasis4 71 8" xfId="2143"/>
    <cellStyle name="20% - Énfasis4 71 9" xfId="2144"/>
    <cellStyle name="20% - Énfasis4 72 10" xfId="2145"/>
    <cellStyle name="20% - Énfasis4 72 11" xfId="2146"/>
    <cellStyle name="20% - Énfasis4 72 2" xfId="2147"/>
    <cellStyle name="20% - Énfasis4 72 3" xfId="2148"/>
    <cellStyle name="20% - Énfasis4 72 4" xfId="2149"/>
    <cellStyle name="20% - Énfasis4 72 5" xfId="2150"/>
    <cellStyle name="20% - Énfasis4 72 6" xfId="2151"/>
    <cellStyle name="20% - Énfasis4 72 7" xfId="2152"/>
    <cellStyle name="20% - Énfasis4 72 8" xfId="2153"/>
    <cellStyle name="20% - Énfasis4 72 9" xfId="2154"/>
    <cellStyle name="20% - Énfasis4 73 10" xfId="2155"/>
    <cellStyle name="20% - Énfasis4 73 11" xfId="2156"/>
    <cellStyle name="20% - Énfasis4 73 2" xfId="2157"/>
    <cellStyle name="20% - Énfasis4 73 3" xfId="2158"/>
    <cellStyle name="20% - Énfasis4 73 4" xfId="2159"/>
    <cellStyle name="20% - Énfasis4 73 5" xfId="2160"/>
    <cellStyle name="20% - Énfasis4 73 6" xfId="2161"/>
    <cellStyle name="20% - Énfasis4 73 7" xfId="2162"/>
    <cellStyle name="20% - Énfasis4 73 8" xfId="2163"/>
    <cellStyle name="20% - Énfasis4 73 9" xfId="2164"/>
    <cellStyle name="20% - Énfasis4 74 10" xfId="2165"/>
    <cellStyle name="20% - Énfasis4 74 11" xfId="2166"/>
    <cellStyle name="20% - Énfasis4 74 2" xfId="2167"/>
    <cellStyle name="20% - Énfasis4 74 3" xfId="2168"/>
    <cellStyle name="20% - Énfasis4 74 4" xfId="2169"/>
    <cellStyle name="20% - Énfasis4 74 5" xfId="2170"/>
    <cellStyle name="20% - Énfasis4 74 6" xfId="2171"/>
    <cellStyle name="20% - Énfasis4 74 7" xfId="2172"/>
    <cellStyle name="20% - Énfasis4 74 8" xfId="2173"/>
    <cellStyle name="20% - Énfasis4 74 9" xfId="2174"/>
    <cellStyle name="20% - Énfasis4 75 10" xfId="2175"/>
    <cellStyle name="20% - Énfasis4 75 11" xfId="2176"/>
    <cellStyle name="20% - Énfasis4 75 2" xfId="2177"/>
    <cellStyle name="20% - Énfasis4 75 3" xfId="2178"/>
    <cellStyle name="20% - Énfasis4 75 4" xfId="2179"/>
    <cellStyle name="20% - Énfasis4 75 5" xfId="2180"/>
    <cellStyle name="20% - Énfasis4 75 6" xfId="2181"/>
    <cellStyle name="20% - Énfasis4 75 7" xfId="2182"/>
    <cellStyle name="20% - Énfasis4 75 8" xfId="2183"/>
    <cellStyle name="20% - Énfasis4 75 9" xfId="2184"/>
    <cellStyle name="20% - Énfasis4 76 10" xfId="2185"/>
    <cellStyle name="20% - Énfasis4 76 11" xfId="2186"/>
    <cellStyle name="20% - Énfasis4 76 2" xfId="2187"/>
    <cellStyle name="20% - Énfasis4 76 3" xfId="2188"/>
    <cellStyle name="20% - Énfasis4 76 4" xfId="2189"/>
    <cellStyle name="20% - Énfasis4 76 5" xfId="2190"/>
    <cellStyle name="20% - Énfasis4 76 6" xfId="2191"/>
    <cellStyle name="20% - Énfasis4 76 7" xfId="2192"/>
    <cellStyle name="20% - Énfasis4 76 8" xfId="2193"/>
    <cellStyle name="20% - Énfasis4 76 9" xfId="2194"/>
    <cellStyle name="20% - Énfasis4 77 10" xfId="2195"/>
    <cellStyle name="20% - Énfasis4 77 11" xfId="2196"/>
    <cellStyle name="20% - Énfasis4 77 2" xfId="2197"/>
    <cellStyle name="20% - Énfasis4 77 3" xfId="2198"/>
    <cellStyle name="20% - Énfasis4 77 4" xfId="2199"/>
    <cellStyle name="20% - Énfasis4 77 5" xfId="2200"/>
    <cellStyle name="20% - Énfasis4 77 6" xfId="2201"/>
    <cellStyle name="20% - Énfasis4 77 7" xfId="2202"/>
    <cellStyle name="20% - Énfasis4 77 8" xfId="2203"/>
    <cellStyle name="20% - Énfasis4 77 9" xfId="2204"/>
    <cellStyle name="20% - Énfasis4 78 10" xfId="2205"/>
    <cellStyle name="20% - Énfasis4 78 11" xfId="2206"/>
    <cellStyle name="20% - Énfasis4 78 2" xfId="2207"/>
    <cellStyle name="20% - Énfasis4 78 3" xfId="2208"/>
    <cellStyle name="20% - Énfasis4 78 4" xfId="2209"/>
    <cellStyle name="20% - Énfasis4 78 5" xfId="2210"/>
    <cellStyle name="20% - Énfasis4 78 6" xfId="2211"/>
    <cellStyle name="20% - Énfasis4 78 7" xfId="2212"/>
    <cellStyle name="20% - Énfasis4 78 8" xfId="2213"/>
    <cellStyle name="20% - Énfasis4 78 9" xfId="2214"/>
    <cellStyle name="20% - Énfasis4 79 10" xfId="2215"/>
    <cellStyle name="20% - Énfasis4 79 11" xfId="2216"/>
    <cellStyle name="20% - Énfasis4 79 2" xfId="2217"/>
    <cellStyle name="20% - Énfasis4 79 3" xfId="2218"/>
    <cellStyle name="20% - Énfasis4 79 4" xfId="2219"/>
    <cellStyle name="20% - Énfasis4 79 5" xfId="2220"/>
    <cellStyle name="20% - Énfasis4 79 6" xfId="2221"/>
    <cellStyle name="20% - Énfasis4 79 7" xfId="2222"/>
    <cellStyle name="20% - Énfasis4 79 8" xfId="2223"/>
    <cellStyle name="20% - Énfasis4 79 9" xfId="2224"/>
    <cellStyle name="20% - Énfasis4 8" xfId="2225"/>
    <cellStyle name="20% - Énfasis4 8 2" xfId="2226"/>
    <cellStyle name="20% - Énfasis4 80 10" xfId="2227"/>
    <cellStyle name="20% - Énfasis4 80 11" xfId="2228"/>
    <cellStyle name="20% - Énfasis4 80 2" xfId="2229"/>
    <cellStyle name="20% - Énfasis4 80 3" xfId="2230"/>
    <cellStyle name="20% - Énfasis4 80 4" xfId="2231"/>
    <cellStyle name="20% - Énfasis4 80 5" xfId="2232"/>
    <cellStyle name="20% - Énfasis4 80 6" xfId="2233"/>
    <cellStyle name="20% - Énfasis4 80 7" xfId="2234"/>
    <cellStyle name="20% - Énfasis4 80 8" xfId="2235"/>
    <cellStyle name="20% - Énfasis4 80 9" xfId="2236"/>
    <cellStyle name="20% - Énfasis4 81 10" xfId="2237"/>
    <cellStyle name="20% - Énfasis4 81 11" xfId="2238"/>
    <cellStyle name="20% - Énfasis4 81 2" xfId="2239"/>
    <cellStyle name="20% - Énfasis4 81 3" xfId="2240"/>
    <cellStyle name="20% - Énfasis4 81 4" xfId="2241"/>
    <cellStyle name="20% - Énfasis4 81 5" xfId="2242"/>
    <cellStyle name="20% - Énfasis4 81 6" xfId="2243"/>
    <cellStyle name="20% - Énfasis4 81 7" xfId="2244"/>
    <cellStyle name="20% - Énfasis4 81 8" xfId="2245"/>
    <cellStyle name="20% - Énfasis4 81 9" xfId="2246"/>
    <cellStyle name="20% - Énfasis4 82 10" xfId="2247"/>
    <cellStyle name="20% - Énfasis4 82 11" xfId="2248"/>
    <cellStyle name="20% - Énfasis4 82 2" xfId="2249"/>
    <cellStyle name="20% - Énfasis4 82 3" xfId="2250"/>
    <cellStyle name="20% - Énfasis4 82 4" xfId="2251"/>
    <cellStyle name="20% - Énfasis4 82 5" xfId="2252"/>
    <cellStyle name="20% - Énfasis4 82 6" xfId="2253"/>
    <cellStyle name="20% - Énfasis4 82 7" xfId="2254"/>
    <cellStyle name="20% - Énfasis4 82 8" xfId="2255"/>
    <cellStyle name="20% - Énfasis4 82 9" xfId="2256"/>
    <cellStyle name="20% - Énfasis4 83 10" xfId="2257"/>
    <cellStyle name="20% - Énfasis4 83 11" xfId="2258"/>
    <cellStyle name="20% - Énfasis4 83 2" xfId="2259"/>
    <cellStyle name="20% - Énfasis4 83 3" xfId="2260"/>
    <cellStyle name="20% - Énfasis4 83 4" xfId="2261"/>
    <cellStyle name="20% - Énfasis4 83 5" xfId="2262"/>
    <cellStyle name="20% - Énfasis4 83 6" xfId="2263"/>
    <cellStyle name="20% - Énfasis4 83 7" xfId="2264"/>
    <cellStyle name="20% - Énfasis4 83 8" xfId="2265"/>
    <cellStyle name="20% - Énfasis4 83 9" xfId="2266"/>
    <cellStyle name="20% - Énfasis4 84 10" xfId="2267"/>
    <cellStyle name="20% - Énfasis4 84 11" xfId="2268"/>
    <cellStyle name="20% - Énfasis4 84 2" xfId="2269"/>
    <cellStyle name="20% - Énfasis4 84 3" xfId="2270"/>
    <cellStyle name="20% - Énfasis4 84 4" xfId="2271"/>
    <cellStyle name="20% - Énfasis4 84 5" xfId="2272"/>
    <cellStyle name="20% - Énfasis4 84 6" xfId="2273"/>
    <cellStyle name="20% - Énfasis4 84 7" xfId="2274"/>
    <cellStyle name="20% - Énfasis4 84 8" xfId="2275"/>
    <cellStyle name="20% - Énfasis4 84 9" xfId="2276"/>
    <cellStyle name="20% - Énfasis4 85 10" xfId="2277"/>
    <cellStyle name="20% - Énfasis4 85 11" xfId="2278"/>
    <cellStyle name="20% - Énfasis4 85 2" xfId="2279"/>
    <cellStyle name="20% - Énfasis4 85 3" xfId="2280"/>
    <cellStyle name="20% - Énfasis4 85 4" xfId="2281"/>
    <cellStyle name="20% - Énfasis4 85 5" xfId="2282"/>
    <cellStyle name="20% - Énfasis4 85 6" xfId="2283"/>
    <cellStyle name="20% - Énfasis4 85 7" xfId="2284"/>
    <cellStyle name="20% - Énfasis4 85 8" xfId="2285"/>
    <cellStyle name="20% - Énfasis4 85 9" xfId="2286"/>
    <cellStyle name="20% - Énfasis4 86 10" xfId="2287"/>
    <cellStyle name="20% - Énfasis4 86 11" xfId="2288"/>
    <cellStyle name="20% - Énfasis4 86 2" xfId="2289"/>
    <cellStyle name="20% - Énfasis4 86 3" xfId="2290"/>
    <cellStyle name="20% - Énfasis4 86 4" xfId="2291"/>
    <cellStyle name="20% - Énfasis4 86 5" xfId="2292"/>
    <cellStyle name="20% - Énfasis4 86 6" xfId="2293"/>
    <cellStyle name="20% - Énfasis4 86 7" xfId="2294"/>
    <cellStyle name="20% - Énfasis4 86 8" xfId="2295"/>
    <cellStyle name="20% - Énfasis4 86 9" xfId="2296"/>
    <cellStyle name="20% - Énfasis4 87 10" xfId="2297"/>
    <cellStyle name="20% - Énfasis4 87 11" xfId="2298"/>
    <cellStyle name="20% - Énfasis4 87 2" xfId="2299"/>
    <cellStyle name="20% - Énfasis4 87 3" xfId="2300"/>
    <cellStyle name="20% - Énfasis4 87 4" xfId="2301"/>
    <cellStyle name="20% - Énfasis4 87 5" xfId="2302"/>
    <cellStyle name="20% - Énfasis4 87 6" xfId="2303"/>
    <cellStyle name="20% - Énfasis4 87 7" xfId="2304"/>
    <cellStyle name="20% - Énfasis4 87 8" xfId="2305"/>
    <cellStyle name="20% - Énfasis4 87 9" xfId="2306"/>
    <cellStyle name="20% - Énfasis4 88 2" xfId="2307"/>
    <cellStyle name="20% - Énfasis4 89 2" xfId="2308"/>
    <cellStyle name="20% - Énfasis4 9" xfId="2309"/>
    <cellStyle name="20% - Énfasis4 9 2" xfId="2310"/>
    <cellStyle name="20% - Énfasis4 90 2" xfId="2311"/>
    <cellStyle name="20% - Énfasis4 91 2" xfId="2312"/>
    <cellStyle name="20% - Énfasis4 92 2" xfId="2313"/>
    <cellStyle name="20% - Énfasis4 93 2" xfId="2314"/>
    <cellStyle name="20% - Énfasis4 94 2" xfId="2315"/>
    <cellStyle name="20% - Énfasis4 95 2" xfId="2316"/>
    <cellStyle name="20% - Énfasis4 96 2" xfId="2317"/>
    <cellStyle name="20% - Énfasis4 97 2" xfId="2318"/>
    <cellStyle name="20% - Énfasis4 98 2" xfId="2319"/>
    <cellStyle name="20% - Énfasis4 99 2" xfId="2320"/>
    <cellStyle name="20% - Énfasis5 10" xfId="2322"/>
    <cellStyle name="20% - Énfasis5 10 2" xfId="2323"/>
    <cellStyle name="20% - Énfasis5 100 2" xfId="2324"/>
    <cellStyle name="20% - Énfasis5 101 2" xfId="2325"/>
    <cellStyle name="20% - Énfasis5 102 2" xfId="2326"/>
    <cellStyle name="20% - Énfasis5 103 2" xfId="2327"/>
    <cellStyle name="20% - Énfasis5 104 2" xfId="2328"/>
    <cellStyle name="20% - Énfasis5 105 2" xfId="2329"/>
    <cellStyle name="20% - Énfasis5 106 2" xfId="2330"/>
    <cellStyle name="20% - Énfasis5 107 2" xfId="2331"/>
    <cellStyle name="20% - Énfasis5 108 2" xfId="2332"/>
    <cellStyle name="20% - Énfasis5 109 2" xfId="2333"/>
    <cellStyle name="20% - Énfasis5 11" xfId="2334"/>
    <cellStyle name="20% - Énfasis5 11 2" xfId="2335"/>
    <cellStyle name="20% - Énfasis5 110 2" xfId="2336"/>
    <cellStyle name="20% - Énfasis5 12" xfId="2337"/>
    <cellStyle name="20% - Énfasis5 12 2" xfId="2338"/>
    <cellStyle name="20% - Énfasis5 13" xfId="2339"/>
    <cellStyle name="20% - Énfasis5 13 2" xfId="2340"/>
    <cellStyle name="20% - Énfasis5 14" xfId="2341"/>
    <cellStyle name="20% - Énfasis5 14 2" xfId="2342"/>
    <cellStyle name="20% - Énfasis5 15" xfId="2343"/>
    <cellStyle name="20% - Énfasis5 15 2" xfId="2344"/>
    <cellStyle name="20% - Énfasis5 16" xfId="2345"/>
    <cellStyle name="20% - Énfasis5 16 2" xfId="2346"/>
    <cellStyle name="20% - Énfasis5 16 3" xfId="2347"/>
    <cellStyle name="20% - Énfasis5 17" xfId="2348"/>
    <cellStyle name="20% - Énfasis5 17 2" xfId="2349"/>
    <cellStyle name="20% - Énfasis5 17 3" xfId="2350"/>
    <cellStyle name="20% - Énfasis5 18" xfId="2351"/>
    <cellStyle name="20% - Énfasis5 18 2" xfId="2352"/>
    <cellStyle name="20% - Énfasis5 18 3" xfId="2353"/>
    <cellStyle name="20% - Énfasis5 19" xfId="2354"/>
    <cellStyle name="20% - Énfasis5 19 2" xfId="2355"/>
    <cellStyle name="20% - Énfasis5 19 3" xfId="2356"/>
    <cellStyle name="20% - Énfasis5 2" xfId="2357"/>
    <cellStyle name="20% - Énfasis5 2 2" xfId="2358"/>
    <cellStyle name="20% - Énfasis5 2 2 2" xfId="2359"/>
    <cellStyle name="20% - Énfasis5 2 3" xfId="2360"/>
    <cellStyle name="20% - Énfasis5 2 3 2" xfId="2361"/>
    <cellStyle name="20% - Énfasis5 2 4" xfId="2362"/>
    <cellStyle name="20% - Énfasis5 2 4 2" xfId="2363"/>
    <cellStyle name="20% - Énfasis5 20" xfId="2364"/>
    <cellStyle name="20% - Énfasis5 20 2" xfId="2365"/>
    <cellStyle name="20% - Énfasis5 20 3" xfId="2366"/>
    <cellStyle name="20% - Énfasis5 21" xfId="2367"/>
    <cellStyle name="20% - Énfasis5 21 10" xfId="2368"/>
    <cellStyle name="20% - Énfasis5 21 2" xfId="2369"/>
    <cellStyle name="20% - Énfasis5 21 2 10" xfId="2370"/>
    <cellStyle name="20% - Énfasis5 21 2 2" xfId="2371"/>
    <cellStyle name="20% - Énfasis5 21 2 3" xfId="2372"/>
    <cellStyle name="20% - Énfasis5 21 2 4" xfId="2373"/>
    <cellStyle name="20% - Énfasis5 21 2 5" xfId="2374"/>
    <cellStyle name="20% - Énfasis5 21 2 6" xfId="2375"/>
    <cellStyle name="20% - Énfasis5 21 2 7" xfId="2376"/>
    <cellStyle name="20% - Énfasis5 21 2 8" xfId="2377"/>
    <cellStyle name="20% - Énfasis5 21 2 9" xfId="2378"/>
    <cellStyle name="20% - Énfasis5 21 3" xfId="2379"/>
    <cellStyle name="20% - Énfasis5 21 4" xfId="2380"/>
    <cellStyle name="20% - Énfasis5 21 5" xfId="2381"/>
    <cellStyle name="20% - Énfasis5 21 6" xfId="2382"/>
    <cellStyle name="20% - Énfasis5 21 7" xfId="2383"/>
    <cellStyle name="20% - Énfasis5 21 8" xfId="2384"/>
    <cellStyle name="20% - Énfasis5 21 9" xfId="2385"/>
    <cellStyle name="20% - Énfasis5 22" xfId="2386"/>
    <cellStyle name="20% - Énfasis5 22 2" xfId="2387"/>
    <cellStyle name="20% - Énfasis5 22 3" xfId="2388"/>
    <cellStyle name="20% - Énfasis5 23" xfId="2389"/>
    <cellStyle name="20% - Énfasis5 23 2" xfId="2390"/>
    <cellStyle name="20% - Énfasis5 23 3" xfId="2391"/>
    <cellStyle name="20% - Énfasis5 23 4" xfId="2392"/>
    <cellStyle name="20% - Énfasis5 24" xfId="2393"/>
    <cellStyle name="20% - Énfasis5 24 2" xfId="2394"/>
    <cellStyle name="20% - Énfasis5 24 3" xfId="2395"/>
    <cellStyle name="20% - Énfasis5 24 4" xfId="2396"/>
    <cellStyle name="20% - Énfasis5 25" xfId="2397"/>
    <cellStyle name="20% - Énfasis5 25 2" xfId="2398"/>
    <cellStyle name="20% - Énfasis5 25 3" xfId="2399"/>
    <cellStyle name="20% - Énfasis5 25 4" xfId="2400"/>
    <cellStyle name="20% - Énfasis5 26" xfId="2401"/>
    <cellStyle name="20% - Énfasis5 26 2" xfId="2402"/>
    <cellStyle name="20% - Énfasis5 26 2 2" xfId="2403"/>
    <cellStyle name="20% - Énfasis5 26 2 3" xfId="2404"/>
    <cellStyle name="20% - Énfasis5 26 2 4" xfId="2405"/>
    <cellStyle name="20% - Énfasis5 26 2 5" xfId="2406"/>
    <cellStyle name="20% - Énfasis5 26 3" xfId="2407"/>
    <cellStyle name="20% - Énfasis5 26 4" xfId="2408"/>
    <cellStyle name="20% - Énfasis5 26 5" xfId="2409"/>
    <cellStyle name="20% - Énfasis5 26 6" xfId="2410"/>
    <cellStyle name="20% - Énfasis5 26 7" xfId="2411"/>
    <cellStyle name="20% - Énfasis5 26 8" xfId="2412"/>
    <cellStyle name="20% - Énfasis5 27" xfId="2413"/>
    <cellStyle name="20% - Énfasis5 27 2" xfId="2414"/>
    <cellStyle name="20% - Énfasis5 27 3" xfId="2415"/>
    <cellStyle name="20% - Énfasis5 27 4" xfId="2416"/>
    <cellStyle name="20% - Énfasis5 27 5" xfId="2417"/>
    <cellStyle name="20% - Énfasis5 27 6" xfId="2418"/>
    <cellStyle name="20% - Énfasis5 27 7" xfId="2419"/>
    <cellStyle name="20% - Énfasis5 27 8" xfId="2420"/>
    <cellStyle name="20% - Énfasis5 28" xfId="2421"/>
    <cellStyle name="20% - Énfasis5 28 2" xfId="2422"/>
    <cellStyle name="20% - Énfasis5 28 3" xfId="2423"/>
    <cellStyle name="20% - Énfasis5 28 4" xfId="2424"/>
    <cellStyle name="20% - Énfasis5 29" xfId="2425"/>
    <cellStyle name="20% - Énfasis5 29 2" xfId="2426"/>
    <cellStyle name="20% - Énfasis5 29 3" xfId="2427"/>
    <cellStyle name="20% - Énfasis5 29 4" xfId="2428"/>
    <cellStyle name="20% - Énfasis5 3" xfId="2429"/>
    <cellStyle name="20% - Énfasis5 3 2" xfId="2430"/>
    <cellStyle name="20% - Énfasis5 3 3" xfId="2431"/>
    <cellStyle name="20% - Énfasis5 3 3 2" xfId="2432"/>
    <cellStyle name="20% - Énfasis5 30" xfId="2433"/>
    <cellStyle name="20% - Énfasis5 30 2" xfId="2434"/>
    <cellStyle name="20% - Énfasis5 30 3" xfId="2435"/>
    <cellStyle name="20% - Énfasis5 30 4" xfId="2436"/>
    <cellStyle name="20% - Énfasis5 31" xfId="2437"/>
    <cellStyle name="20% - Énfasis5 31 2" xfId="2438"/>
    <cellStyle name="20% - Énfasis5 32" xfId="2439"/>
    <cellStyle name="20% - Énfasis5 32 2" xfId="2440"/>
    <cellStyle name="20% - Énfasis5 33" xfId="2441"/>
    <cellStyle name="20% - Énfasis5 34" xfId="2442"/>
    <cellStyle name="20% - Énfasis5 35" xfId="2443"/>
    <cellStyle name="20% - Énfasis5 36" xfId="2444"/>
    <cellStyle name="20% - Énfasis5 37" xfId="2445"/>
    <cellStyle name="20% - Énfasis5 38" xfId="2446"/>
    <cellStyle name="20% - Énfasis5 39" xfId="2447"/>
    <cellStyle name="20% - Énfasis5 4" xfId="2448"/>
    <cellStyle name="20% - Énfasis5 4 2" xfId="2449"/>
    <cellStyle name="20% - Énfasis5 4 3" xfId="2450"/>
    <cellStyle name="20% - Énfasis5 40" xfId="2451"/>
    <cellStyle name="20% - Énfasis5 41" xfId="2452"/>
    <cellStyle name="20% - Énfasis5 42" xfId="2453"/>
    <cellStyle name="20% - Énfasis5 43" xfId="2454"/>
    <cellStyle name="20% - Énfasis5 44" xfId="2455"/>
    <cellStyle name="20% - Énfasis5 45" xfId="2456"/>
    <cellStyle name="20% - Énfasis5 46" xfId="2457"/>
    <cellStyle name="20% - Énfasis5 47" xfId="2458"/>
    <cellStyle name="20% - Énfasis5 48" xfId="2459"/>
    <cellStyle name="20% - Énfasis5 49" xfId="2460"/>
    <cellStyle name="20% - Énfasis5 5" xfId="2461"/>
    <cellStyle name="20% - Énfasis5 5 2" xfId="2462"/>
    <cellStyle name="20% - Énfasis5 50" xfId="2463"/>
    <cellStyle name="20% - Énfasis5 51" xfId="2464"/>
    <cellStyle name="20% - Énfasis5 52" xfId="2465"/>
    <cellStyle name="20% - Énfasis5 53" xfId="2466"/>
    <cellStyle name="20% - Énfasis5 54" xfId="2467"/>
    <cellStyle name="20% - Énfasis5 55" xfId="2468"/>
    <cellStyle name="20% - Énfasis5 56" xfId="2469"/>
    <cellStyle name="20% - Énfasis5 57" xfId="2470"/>
    <cellStyle name="20% - Énfasis5 58" xfId="2471"/>
    <cellStyle name="20% - Énfasis5 59" xfId="2472"/>
    <cellStyle name="20% - Énfasis5 6" xfId="2473"/>
    <cellStyle name="20% - Énfasis5 6 2" xfId="2474"/>
    <cellStyle name="20% - Énfasis5 60" xfId="2475"/>
    <cellStyle name="20% - Énfasis5 61" xfId="2476"/>
    <cellStyle name="20% - Énfasis5 61 10" xfId="2477"/>
    <cellStyle name="20% - Énfasis5 61 11" xfId="2478"/>
    <cellStyle name="20% - Énfasis5 61 2" xfId="2479"/>
    <cellStyle name="20% - Énfasis5 61 3" xfId="2480"/>
    <cellStyle name="20% - Énfasis5 61 4" xfId="2481"/>
    <cellStyle name="20% - Énfasis5 61 5" xfId="2482"/>
    <cellStyle name="20% - Énfasis5 61 6" xfId="2483"/>
    <cellStyle name="20% - Énfasis5 61 7" xfId="2484"/>
    <cellStyle name="20% - Énfasis5 61 8" xfId="2485"/>
    <cellStyle name="20% - Énfasis5 61 9" xfId="2486"/>
    <cellStyle name="20% - Énfasis5 62" xfId="2487"/>
    <cellStyle name="20% - Énfasis5 62 10" xfId="2488"/>
    <cellStyle name="20% - Énfasis5 62 11" xfId="2489"/>
    <cellStyle name="20% - Énfasis5 62 2" xfId="2490"/>
    <cellStyle name="20% - Énfasis5 62 3" xfId="2491"/>
    <cellStyle name="20% - Énfasis5 62 4" xfId="2492"/>
    <cellStyle name="20% - Énfasis5 62 5" xfId="2493"/>
    <cellStyle name="20% - Énfasis5 62 6" xfId="2494"/>
    <cellStyle name="20% - Énfasis5 62 7" xfId="2495"/>
    <cellStyle name="20% - Énfasis5 62 8" xfId="2496"/>
    <cellStyle name="20% - Énfasis5 62 9" xfId="2497"/>
    <cellStyle name="20% - Énfasis5 63" xfId="2321"/>
    <cellStyle name="20% - Énfasis5 63 10" xfId="2498"/>
    <cellStyle name="20% - Énfasis5 63 11" xfId="2499"/>
    <cellStyle name="20% - Énfasis5 63 2" xfId="2500"/>
    <cellStyle name="20% - Énfasis5 63 3" xfId="2501"/>
    <cellStyle name="20% - Énfasis5 63 4" xfId="2502"/>
    <cellStyle name="20% - Énfasis5 63 5" xfId="2503"/>
    <cellStyle name="20% - Énfasis5 63 6" xfId="2504"/>
    <cellStyle name="20% - Énfasis5 63 7" xfId="2505"/>
    <cellStyle name="20% - Énfasis5 63 8" xfId="2506"/>
    <cellStyle name="20% - Énfasis5 63 9" xfId="2507"/>
    <cellStyle name="20% - Énfasis5 64 10" xfId="2508"/>
    <cellStyle name="20% - Énfasis5 64 11" xfId="2509"/>
    <cellStyle name="20% - Énfasis5 64 2" xfId="2510"/>
    <cellStyle name="20% - Énfasis5 64 3" xfId="2511"/>
    <cellStyle name="20% - Énfasis5 64 4" xfId="2512"/>
    <cellStyle name="20% - Énfasis5 64 5" xfId="2513"/>
    <cellStyle name="20% - Énfasis5 64 6" xfId="2514"/>
    <cellStyle name="20% - Énfasis5 64 7" xfId="2515"/>
    <cellStyle name="20% - Énfasis5 64 8" xfId="2516"/>
    <cellStyle name="20% - Énfasis5 64 9" xfId="2517"/>
    <cellStyle name="20% - Énfasis5 65 10" xfId="2518"/>
    <cellStyle name="20% - Énfasis5 65 11" xfId="2519"/>
    <cellStyle name="20% - Énfasis5 65 2" xfId="2520"/>
    <cellStyle name="20% - Énfasis5 65 3" xfId="2521"/>
    <cellStyle name="20% - Énfasis5 65 4" xfId="2522"/>
    <cellStyle name="20% - Énfasis5 65 5" xfId="2523"/>
    <cellStyle name="20% - Énfasis5 65 6" xfId="2524"/>
    <cellStyle name="20% - Énfasis5 65 7" xfId="2525"/>
    <cellStyle name="20% - Énfasis5 65 8" xfId="2526"/>
    <cellStyle name="20% - Énfasis5 65 9" xfId="2527"/>
    <cellStyle name="20% - Énfasis5 66 10" xfId="2528"/>
    <cellStyle name="20% - Énfasis5 66 11" xfId="2529"/>
    <cellStyle name="20% - Énfasis5 66 2" xfId="2530"/>
    <cellStyle name="20% - Énfasis5 66 3" xfId="2531"/>
    <cellStyle name="20% - Énfasis5 66 4" xfId="2532"/>
    <cellStyle name="20% - Énfasis5 66 5" xfId="2533"/>
    <cellStyle name="20% - Énfasis5 66 6" xfId="2534"/>
    <cellStyle name="20% - Énfasis5 66 7" xfId="2535"/>
    <cellStyle name="20% - Énfasis5 66 8" xfId="2536"/>
    <cellStyle name="20% - Énfasis5 66 9" xfId="2537"/>
    <cellStyle name="20% - Énfasis5 67 10" xfId="2538"/>
    <cellStyle name="20% - Énfasis5 67 11" xfId="2539"/>
    <cellStyle name="20% - Énfasis5 67 2" xfId="2540"/>
    <cellStyle name="20% - Énfasis5 67 3" xfId="2541"/>
    <cellStyle name="20% - Énfasis5 67 4" xfId="2542"/>
    <cellStyle name="20% - Énfasis5 67 5" xfId="2543"/>
    <cellStyle name="20% - Énfasis5 67 6" xfId="2544"/>
    <cellStyle name="20% - Énfasis5 67 7" xfId="2545"/>
    <cellStyle name="20% - Énfasis5 67 8" xfId="2546"/>
    <cellStyle name="20% - Énfasis5 67 9" xfId="2547"/>
    <cellStyle name="20% - Énfasis5 68 10" xfId="2548"/>
    <cellStyle name="20% - Énfasis5 68 11" xfId="2549"/>
    <cellStyle name="20% - Énfasis5 68 2" xfId="2550"/>
    <cellStyle name="20% - Énfasis5 68 3" xfId="2551"/>
    <cellStyle name="20% - Énfasis5 68 4" xfId="2552"/>
    <cellStyle name="20% - Énfasis5 68 5" xfId="2553"/>
    <cellStyle name="20% - Énfasis5 68 6" xfId="2554"/>
    <cellStyle name="20% - Énfasis5 68 7" xfId="2555"/>
    <cellStyle name="20% - Énfasis5 68 8" xfId="2556"/>
    <cellStyle name="20% - Énfasis5 68 9" xfId="2557"/>
    <cellStyle name="20% - Énfasis5 69 10" xfId="2558"/>
    <cellStyle name="20% - Énfasis5 69 11" xfId="2559"/>
    <cellStyle name="20% - Énfasis5 69 2" xfId="2560"/>
    <cellStyle name="20% - Énfasis5 69 3" xfId="2561"/>
    <cellStyle name="20% - Énfasis5 69 4" xfId="2562"/>
    <cellStyle name="20% - Énfasis5 69 5" xfId="2563"/>
    <cellStyle name="20% - Énfasis5 69 6" xfId="2564"/>
    <cellStyle name="20% - Énfasis5 69 7" xfId="2565"/>
    <cellStyle name="20% - Énfasis5 69 8" xfId="2566"/>
    <cellStyle name="20% - Énfasis5 69 9" xfId="2567"/>
    <cellStyle name="20% - Énfasis5 7" xfId="2568"/>
    <cellStyle name="20% - Énfasis5 7 2" xfId="2569"/>
    <cellStyle name="20% - Énfasis5 70 10" xfId="2570"/>
    <cellStyle name="20% - Énfasis5 70 11" xfId="2571"/>
    <cellStyle name="20% - Énfasis5 70 2" xfId="2572"/>
    <cellStyle name="20% - Énfasis5 70 3" xfId="2573"/>
    <cellStyle name="20% - Énfasis5 70 4" xfId="2574"/>
    <cellStyle name="20% - Énfasis5 70 5" xfId="2575"/>
    <cellStyle name="20% - Énfasis5 70 6" xfId="2576"/>
    <cellStyle name="20% - Énfasis5 70 7" xfId="2577"/>
    <cellStyle name="20% - Énfasis5 70 8" xfId="2578"/>
    <cellStyle name="20% - Énfasis5 70 9" xfId="2579"/>
    <cellStyle name="20% - Énfasis5 71 10" xfId="2580"/>
    <cellStyle name="20% - Énfasis5 71 11" xfId="2581"/>
    <cellStyle name="20% - Énfasis5 71 2" xfId="2582"/>
    <cellStyle name="20% - Énfasis5 71 3" xfId="2583"/>
    <cellStyle name="20% - Énfasis5 71 4" xfId="2584"/>
    <cellStyle name="20% - Énfasis5 71 5" xfId="2585"/>
    <cellStyle name="20% - Énfasis5 71 6" xfId="2586"/>
    <cellStyle name="20% - Énfasis5 71 7" xfId="2587"/>
    <cellStyle name="20% - Énfasis5 71 8" xfId="2588"/>
    <cellStyle name="20% - Énfasis5 71 9" xfId="2589"/>
    <cellStyle name="20% - Énfasis5 72 10" xfId="2590"/>
    <cellStyle name="20% - Énfasis5 72 11" xfId="2591"/>
    <cellStyle name="20% - Énfasis5 72 2" xfId="2592"/>
    <cellStyle name="20% - Énfasis5 72 3" xfId="2593"/>
    <cellStyle name="20% - Énfasis5 72 4" xfId="2594"/>
    <cellStyle name="20% - Énfasis5 72 5" xfId="2595"/>
    <cellStyle name="20% - Énfasis5 72 6" xfId="2596"/>
    <cellStyle name="20% - Énfasis5 72 7" xfId="2597"/>
    <cellStyle name="20% - Énfasis5 72 8" xfId="2598"/>
    <cellStyle name="20% - Énfasis5 72 9" xfId="2599"/>
    <cellStyle name="20% - Énfasis5 73 10" xfId="2600"/>
    <cellStyle name="20% - Énfasis5 73 11" xfId="2601"/>
    <cellStyle name="20% - Énfasis5 73 2" xfId="2602"/>
    <cellStyle name="20% - Énfasis5 73 3" xfId="2603"/>
    <cellStyle name="20% - Énfasis5 73 4" xfId="2604"/>
    <cellStyle name="20% - Énfasis5 73 5" xfId="2605"/>
    <cellStyle name="20% - Énfasis5 73 6" xfId="2606"/>
    <cellStyle name="20% - Énfasis5 73 7" xfId="2607"/>
    <cellStyle name="20% - Énfasis5 73 8" xfId="2608"/>
    <cellStyle name="20% - Énfasis5 73 9" xfId="2609"/>
    <cellStyle name="20% - Énfasis5 74 10" xfId="2610"/>
    <cellStyle name="20% - Énfasis5 74 11" xfId="2611"/>
    <cellStyle name="20% - Énfasis5 74 2" xfId="2612"/>
    <cellStyle name="20% - Énfasis5 74 3" xfId="2613"/>
    <cellStyle name="20% - Énfasis5 74 4" xfId="2614"/>
    <cellStyle name="20% - Énfasis5 74 5" xfId="2615"/>
    <cellStyle name="20% - Énfasis5 74 6" xfId="2616"/>
    <cellStyle name="20% - Énfasis5 74 7" xfId="2617"/>
    <cellStyle name="20% - Énfasis5 74 8" xfId="2618"/>
    <cellStyle name="20% - Énfasis5 74 9" xfId="2619"/>
    <cellStyle name="20% - Énfasis5 75 10" xfId="2620"/>
    <cellStyle name="20% - Énfasis5 75 11" xfId="2621"/>
    <cellStyle name="20% - Énfasis5 75 2" xfId="2622"/>
    <cellStyle name="20% - Énfasis5 75 3" xfId="2623"/>
    <cellStyle name="20% - Énfasis5 75 4" xfId="2624"/>
    <cellStyle name="20% - Énfasis5 75 5" xfId="2625"/>
    <cellStyle name="20% - Énfasis5 75 6" xfId="2626"/>
    <cellStyle name="20% - Énfasis5 75 7" xfId="2627"/>
    <cellStyle name="20% - Énfasis5 75 8" xfId="2628"/>
    <cellStyle name="20% - Énfasis5 75 9" xfId="2629"/>
    <cellStyle name="20% - Énfasis5 76 10" xfId="2630"/>
    <cellStyle name="20% - Énfasis5 76 11" xfId="2631"/>
    <cellStyle name="20% - Énfasis5 76 2" xfId="2632"/>
    <cellStyle name="20% - Énfasis5 76 3" xfId="2633"/>
    <cellStyle name="20% - Énfasis5 76 4" xfId="2634"/>
    <cellStyle name="20% - Énfasis5 76 5" xfId="2635"/>
    <cellStyle name="20% - Énfasis5 76 6" xfId="2636"/>
    <cellStyle name="20% - Énfasis5 76 7" xfId="2637"/>
    <cellStyle name="20% - Énfasis5 76 8" xfId="2638"/>
    <cellStyle name="20% - Énfasis5 76 9" xfId="2639"/>
    <cellStyle name="20% - Énfasis5 77 10" xfId="2640"/>
    <cellStyle name="20% - Énfasis5 77 11" xfId="2641"/>
    <cellStyle name="20% - Énfasis5 77 2" xfId="2642"/>
    <cellStyle name="20% - Énfasis5 77 3" xfId="2643"/>
    <cellStyle name="20% - Énfasis5 77 4" xfId="2644"/>
    <cellStyle name="20% - Énfasis5 77 5" xfId="2645"/>
    <cellStyle name="20% - Énfasis5 77 6" xfId="2646"/>
    <cellStyle name="20% - Énfasis5 77 7" xfId="2647"/>
    <cellStyle name="20% - Énfasis5 77 8" xfId="2648"/>
    <cellStyle name="20% - Énfasis5 77 9" xfId="2649"/>
    <cellStyle name="20% - Énfasis5 78 10" xfId="2650"/>
    <cellStyle name="20% - Énfasis5 78 11" xfId="2651"/>
    <cellStyle name="20% - Énfasis5 78 2" xfId="2652"/>
    <cellStyle name="20% - Énfasis5 78 3" xfId="2653"/>
    <cellStyle name="20% - Énfasis5 78 4" xfId="2654"/>
    <cellStyle name="20% - Énfasis5 78 5" xfId="2655"/>
    <cellStyle name="20% - Énfasis5 78 6" xfId="2656"/>
    <cellStyle name="20% - Énfasis5 78 7" xfId="2657"/>
    <cellStyle name="20% - Énfasis5 78 8" xfId="2658"/>
    <cellStyle name="20% - Énfasis5 78 9" xfId="2659"/>
    <cellStyle name="20% - Énfasis5 79 10" xfId="2660"/>
    <cellStyle name="20% - Énfasis5 79 11" xfId="2661"/>
    <cellStyle name="20% - Énfasis5 79 2" xfId="2662"/>
    <cellStyle name="20% - Énfasis5 79 3" xfId="2663"/>
    <cellStyle name="20% - Énfasis5 79 4" xfId="2664"/>
    <cellStyle name="20% - Énfasis5 79 5" xfId="2665"/>
    <cellStyle name="20% - Énfasis5 79 6" xfId="2666"/>
    <cellStyle name="20% - Énfasis5 79 7" xfId="2667"/>
    <cellStyle name="20% - Énfasis5 79 8" xfId="2668"/>
    <cellStyle name="20% - Énfasis5 79 9" xfId="2669"/>
    <cellStyle name="20% - Énfasis5 8" xfId="2670"/>
    <cellStyle name="20% - Énfasis5 8 2" xfId="2671"/>
    <cellStyle name="20% - Énfasis5 80 10" xfId="2672"/>
    <cellStyle name="20% - Énfasis5 80 11" xfId="2673"/>
    <cellStyle name="20% - Énfasis5 80 2" xfId="2674"/>
    <cellStyle name="20% - Énfasis5 80 3" xfId="2675"/>
    <cellStyle name="20% - Énfasis5 80 4" xfId="2676"/>
    <cellStyle name="20% - Énfasis5 80 5" xfId="2677"/>
    <cellStyle name="20% - Énfasis5 80 6" xfId="2678"/>
    <cellStyle name="20% - Énfasis5 80 7" xfId="2679"/>
    <cellStyle name="20% - Énfasis5 80 8" xfId="2680"/>
    <cellStyle name="20% - Énfasis5 80 9" xfId="2681"/>
    <cellStyle name="20% - Énfasis5 81 10" xfId="2682"/>
    <cellStyle name="20% - Énfasis5 81 11" xfId="2683"/>
    <cellStyle name="20% - Énfasis5 81 2" xfId="2684"/>
    <cellStyle name="20% - Énfasis5 81 3" xfId="2685"/>
    <cellStyle name="20% - Énfasis5 81 4" xfId="2686"/>
    <cellStyle name="20% - Énfasis5 81 5" xfId="2687"/>
    <cellStyle name="20% - Énfasis5 81 6" xfId="2688"/>
    <cellStyle name="20% - Énfasis5 81 7" xfId="2689"/>
    <cellStyle name="20% - Énfasis5 81 8" xfId="2690"/>
    <cellStyle name="20% - Énfasis5 81 9" xfId="2691"/>
    <cellStyle name="20% - Énfasis5 82 10" xfId="2692"/>
    <cellStyle name="20% - Énfasis5 82 11" xfId="2693"/>
    <cellStyle name="20% - Énfasis5 82 2" xfId="2694"/>
    <cellStyle name="20% - Énfasis5 82 3" xfId="2695"/>
    <cellStyle name="20% - Énfasis5 82 4" xfId="2696"/>
    <cellStyle name="20% - Énfasis5 82 5" xfId="2697"/>
    <cellStyle name="20% - Énfasis5 82 6" xfId="2698"/>
    <cellStyle name="20% - Énfasis5 82 7" xfId="2699"/>
    <cellStyle name="20% - Énfasis5 82 8" xfId="2700"/>
    <cellStyle name="20% - Énfasis5 82 9" xfId="2701"/>
    <cellStyle name="20% - Énfasis5 83 10" xfId="2702"/>
    <cellStyle name="20% - Énfasis5 83 11" xfId="2703"/>
    <cellStyle name="20% - Énfasis5 83 2" xfId="2704"/>
    <cellStyle name="20% - Énfasis5 83 3" xfId="2705"/>
    <cellStyle name="20% - Énfasis5 83 4" xfId="2706"/>
    <cellStyle name="20% - Énfasis5 83 5" xfId="2707"/>
    <cellStyle name="20% - Énfasis5 83 6" xfId="2708"/>
    <cellStyle name="20% - Énfasis5 83 7" xfId="2709"/>
    <cellStyle name="20% - Énfasis5 83 8" xfId="2710"/>
    <cellStyle name="20% - Énfasis5 83 9" xfId="2711"/>
    <cellStyle name="20% - Énfasis5 84 10" xfId="2712"/>
    <cellStyle name="20% - Énfasis5 84 11" xfId="2713"/>
    <cellStyle name="20% - Énfasis5 84 2" xfId="2714"/>
    <cellStyle name="20% - Énfasis5 84 3" xfId="2715"/>
    <cellStyle name="20% - Énfasis5 84 4" xfId="2716"/>
    <cellStyle name="20% - Énfasis5 84 5" xfId="2717"/>
    <cellStyle name="20% - Énfasis5 84 6" xfId="2718"/>
    <cellStyle name="20% - Énfasis5 84 7" xfId="2719"/>
    <cellStyle name="20% - Énfasis5 84 8" xfId="2720"/>
    <cellStyle name="20% - Énfasis5 84 9" xfId="2721"/>
    <cellStyle name="20% - Énfasis5 85 10" xfId="2722"/>
    <cellStyle name="20% - Énfasis5 85 11" xfId="2723"/>
    <cellStyle name="20% - Énfasis5 85 2" xfId="2724"/>
    <cellStyle name="20% - Énfasis5 85 3" xfId="2725"/>
    <cellStyle name="20% - Énfasis5 85 4" xfId="2726"/>
    <cellStyle name="20% - Énfasis5 85 5" xfId="2727"/>
    <cellStyle name="20% - Énfasis5 85 6" xfId="2728"/>
    <cellStyle name="20% - Énfasis5 85 7" xfId="2729"/>
    <cellStyle name="20% - Énfasis5 85 8" xfId="2730"/>
    <cellStyle name="20% - Énfasis5 85 9" xfId="2731"/>
    <cellStyle name="20% - Énfasis5 86 10" xfId="2732"/>
    <cellStyle name="20% - Énfasis5 86 11" xfId="2733"/>
    <cellStyle name="20% - Énfasis5 86 2" xfId="2734"/>
    <cellStyle name="20% - Énfasis5 86 3" xfId="2735"/>
    <cellStyle name="20% - Énfasis5 86 4" xfId="2736"/>
    <cellStyle name="20% - Énfasis5 86 5" xfId="2737"/>
    <cellStyle name="20% - Énfasis5 86 6" xfId="2738"/>
    <cellStyle name="20% - Énfasis5 86 7" xfId="2739"/>
    <cellStyle name="20% - Énfasis5 86 8" xfId="2740"/>
    <cellStyle name="20% - Énfasis5 86 9" xfId="2741"/>
    <cellStyle name="20% - Énfasis5 87 10" xfId="2742"/>
    <cellStyle name="20% - Énfasis5 87 11" xfId="2743"/>
    <cellStyle name="20% - Énfasis5 87 2" xfId="2744"/>
    <cellStyle name="20% - Énfasis5 87 3" xfId="2745"/>
    <cellStyle name="20% - Énfasis5 87 4" xfId="2746"/>
    <cellStyle name="20% - Énfasis5 87 5" xfId="2747"/>
    <cellStyle name="20% - Énfasis5 87 6" xfId="2748"/>
    <cellStyle name="20% - Énfasis5 87 7" xfId="2749"/>
    <cellStyle name="20% - Énfasis5 87 8" xfId="2750"/>
    <cellStyle name="20% - Énfasis5 87 9" xfId="2751"/>
    <cellStyle name="20% - Énfasis5 88 2" xfId="2752"/>
    <cellStyle name="20% - Énfasis5 89 2" xfId="2753"/>
    <cellStyle name="20% - Énfasis5 9" xfId="2754"/>
    <cellStyle name="20% - Énfasis5 9 2" xfId="2755"/>
    <cellStyle name="20% - Énfasis5 90 2" xfId="2756"/>
    <cellStyle name="20% - Énfasis5 91 2" xfId="2757"/>
    <cellStyle name="20% - Énfasis5 92 2" xfId="2758"/>
    <cellStyle name="20% - Énfasis5 93 2" xfId="2759"/>
    <cellStyle name="20% - Énfasis5 94 2" xfId="2760"/>
    <cellStyle name="20% - Énfasis5 95 2" xfId="2761"/>
    <cellStyle name="20% - Énfasis5 96 2" xfId="2762"/>
    <cellStyle name="20% - Énfasis5 97 2" xfId="2763"/>
    <cellStyle name="20% - Énfasis5 98 2" xfId="2764"/>
    <cellStyle name="20% - Énfasis5 99 2" xfId="2765"/>
    <cellStyle name="20% - Énfasis6 10" xfId="2767"/>
    <cellStyle name="20% - Énfasis6 10 2" xfId="2768"/>
    <cellStyle name="20% - Énfasis6 100 2" xfId="2769"/>
    <cellStyle name="20% - Énfasis6 101 2" xfId="2770"/>
    <cellStyle name="20% - Énfasis6 102 2" xfId="2771"/>
    <cellStyle name="20% - Énfasis6 103 2" xfId="2772"/>
    <cellStyle name="20% - Énfasis6 104 2" xfId="2773"/>
    <cellStyle name="20% - Énfasis6 105 2" xfId="2774"/>
    <cellStyle name="20% - Énfasis6 106 2" xfId="2775"/>
    <cellStyle name="20% - Énfasis6 107 2" xfId="2776"/>
    <cellStyle name="20% - Énfasis6 108 2" xfId="2777"/>
    <cellStyle name="20% - Énfasis6 109 2" xfId="2778"/>
    <cellStyle name="20% - Énfasis6 11" xfId="2779"/>
    <cellStyle name="20% - Énfasis6 11 2" xfId="2780"/>
    <cellStyle name="20% - Énfasis6 110 2" xfId="2781"/>
    <cellStyle name="20% - Énfasis6 12" xfId="2782"/>
    <cellStyle name="20% - Énfasis6 12 2" xfId="2783"/>
    <cellStyle name="20% - Énfasis6 13" xfId="2784"/>
    <cellStyle name="20% - Énfasis6 13 2" xfId="2785"/>
    <cellStyle name="20% - Énfasis6 14" xfId="2786"/>
    <cellStyle name="20% - Énfasis6 14 2" xfId="2787"/>
    <cellStyle name="20% - Énfasis6 15" xfId="2788"/>
    <cellStyle name="20% - Énfasis6 15 2" xfId="2789"/>
    <cellStyle name="20% - Énfasis6 16" xfId="2790"/>
    <cellStyle name="20% - Énfasis6 16 2" xfId="2791"/>
    <cellStyle name="20% - Énfasis6 16 3" xfId="2792"/>
    <cellStyle name="20% - Énfasis6 17" xfId="2793"/>
    <cellStyle name="20% - Énfasis6 17 2" xfId="2794"/>
    <cellStyle name="20% - Énfasis6 17 3" xfId="2795"/>
    <cellStyle name="20% - Énfasis6 18" xfId="2796"/>
    <cellStyle name="20% - Énfasis6 18 2" xfId="2797"/>
    <cellStyle name="20% - Énfasis6 18 3" xfId="2798"/>
    <cellStyle name="20% - Énfasis6 19" xfId="2799"/>
    <cellStyle name="20% - Énfasis6 19 2" xfId="2800"/>
    <cellStyle name="20% - Énfasis6 19 3" xfId="2801"/>
    <cellStyle name="20% - Énfasis6 2" xfId="2802"/>
    <cellStyle name="20% - Énfasis6 2 2" xfId="2803"/>
    <cellStyle name="20% - Énfasis6 2 2 2" xfId="2804"/>
    <cellStyle name="20% - Énfasis6 2 3" xfId="2805"/>
    <cellStyle name="20% - Énfasis6 2 4" xfId="2806"/>
    <cellStyle name="20% - Énfasis6 20" xfId="2807"/>
    <cellStyle name="20% - Énfasis6 20 2" xfId="2808"/>
    <cellStyle name="20% - Énfasis6 20 3" xfId="2809"/>
    <cellStyle name="20% - Énfasis6 21" xfId="2810"/>
    <cellStyle name="20% - Énfasis6 21 10" xfId="2811"/>
    <cellStyle name="20% - Énfasis6 21 2" xfId="2812"/>
    <cellStyle name="20% - Énfasis6 21 2 10" xfId="2813"/>
    <cellStyle name="20% - Énfasis6 21 2 2" xfId="2814"/>
    <cellStyle name="20% - Énfasis6 21 2 3" xfId="2815"/>
    <cellStyle name="20% - Énfasis6 21 2 4" xfId="2816"/>
    <cellStyle name="20% - Énfasis6 21 2 5" xfId="2817"/>
    <cellStyle name="20% - Énfasis6 21 2 6" xfId="2818"/>
    <cellStyle name="20% - Énfasis6 21 2 7" xfId="2819"/>
    <cellStyle name="20% - Énfasis6 21 2 8" xfId="2820"/>
    <cellStyle name="20% - Énfasis6 21 2 9" xfId="2821"/>
    <cellStyle name="20% - Énfasis6 21 3" xfId="2822"/>
    <cellStyle name="20% - Énfasis6 21 4" xfId="2823"/>
    <cellStyle name="20% - Énfasis6 21 5" xfId="2824"/>
    <cellStyle name="20% - Énfasis6 21 6" xfId="2825"/>
    <cellStyle name="20% - Énfasis6 21 7" xfId="2826"/>
    <cellStyle name="20% - Énfasis6 21 8" xfId="2827"/>
    <cellStyle name="20% - Énfasis6 21 9" xfId="2828"/>
    <cellStyle name="20% - Énfasis6 22" xfId="2829"/>
    <cellStyle name="20% - Énfasis6 22 2" xfId="2830"/>
    <cellStyle name="20% - Énfasis6 22 3" xfId="2831"/>
    <cellStyle name="20% - Énfasis6 23" xfId="2832"/>
    <cellStyle name="20% - Énfasis6 23 2" xfId="2833"/>
    <cellStyle name="20% - Énfasis6 23 3" xfId="2834"/>
    <cellStyle name="20% - Énfasis6 23 4" xfId="2835"/>
    <cellStyle name="20% - Énfasis6 24" xfId="2836"/>
    <cellStyle name="20% - Énfasis6 24 2" xfId="2837"/>
    <cellStyle name="20% - Énfasis6 24 3" xfId="2838"/>
    <cellStyle name="20% - Énfasis6 24 4" xfId="2839"/>
    <cellStyle name="20% - Énfasis6 25" xfId="2840"/>
    <cellStyle name="20% - Énfasis6 25 2" xfId="2841"/>
    <cellStyle name="20% - Énfasis6 25 3" xfId="2842"/>
    <cellStyle name="20% - Énfasis6 25 4" xfId="2843"/>
    <cellStyle name="20% - Énfasis6 26" xfId="2844"/>
    <cellStyle name="20% - Énfasis6 26 2" xfId="2845"/>
    <cellStyle name="20% - Énfasis6 26 2 2" xfId="2846"/>
    <cellStyle name="20% - Énfasis6 26 2 3" xfId="2847"/>
    <cellStyle name="20% - Énfasis6 26 2 4" xfId="2848"/>
    <cellStyle name="20% - Énfasis6 26 2 5" xfId="2849"/>
    <cellStyle name="20% - Énfasis6 26 3" xfId="2850"/>
    <cellStyle name="20% - Énfasis6 26 4" xfId="2851"/>
    <cellStyle name="20% - Énfasis6 26 5" xfId="2852"/>
    <cellStyle name="20% - Énfasis6 26 6" xfId="2853"/>
    <cellStyle name="20% - Énfasis6 26 7" xfId="2854"/>
    <cellStyle name="20% - Énfasis6 26 8" xfId="2855"/>
    <cellStyle name="20% - Énfasis6 27" xfId="2856"/>
    <cellStyle name="20% - Énfasis6 27 2" xfId="2857"/>
    <cellStyle name="20% - Énfasis6 27 3" xfId="2858"/>
    <cellStyle name="20% - Énfasis6 27 4" xfId="2859"/>
    <cellStyle name="20% - Énfasis6 27 5" xfId="2860"/>
    <cellStyle name="20% - Énfasis6 27 6" xfId="2861"/>
    <cellStyle name="20% - Énfasis6 27 7" xfId="2862"/>
    <cellStyle name="20% - Énfasis6 27 8" xfId="2863"/>
    <cellStyle name="20% - Énfasis6 28" xfId="2864"/>
    <cellStyle name="20% - Énfasis6 28 2" xfId="2865"/>
    <cellStyle name="20% - Énfasis6 28 3" xfId="2866"/>
    <cellStyle name="20% - Énfasis6 28 4" xfId="2867"/>
    <cellStyle name="20% - Énfasis6 29" xfId="2868"/>
    <cellStyle name="20% - Énfasis6 29 2" xfId="2869"/>
    <cellStyle name="20% - Énfasis6 29 3" xfId="2870"/>
    <cellStyle name="20% - Énfasis6 29 4" xfId="2871"/>
    <cellStyle name="20% - Énfasis6 3" xfId="2872"/>
    <cellStyle name="20% - Énfasis6 3 2" xfId="2873"/>
    <cellStyle name="20% - Énfasis6 3 2 2" xfId="2874"/>
    <cellStyle name="20% - Énfasis6 3 3" xfId="2875"/>
    <cellStyle name="20% - Énfasis6 3 4" xfId="2876"/>
    <cellStyle name="20% - Énfasis6 30" xfId="2877"/>
    <cellStyle name="20% - Énfasis6 30 2" xfId="2878"/>
    <cellStyle name="20% - Énfasis6 30 3" xfId="2879"/>
    <cellStyle name="20% - Énfasis6 30 4" xfId="2880"/>
    <cellStyle name="20% - Énfasis6 31" xfId="2881"/>
    <cellStyle name="20% - Énfasis6 31 2" xfId="2882"/>
    <cellStyle name="20% - Énfasis6 32" xfId="2883"/>
    <cellStyle name="20% - Énfasis6 32 2" xfId="2884"/>
    <cellStyle name="20% - Énfasis6 33" xfId="2885"/>
    <cellStyle name="20% - Énfasis6 34" xfId="2886"/>
    <cellStyle name="20% - Énfasis6 35" xfId="2887"/>
    <cellStyle name="20% - Énfasis6 36" xfId="2888"/>
    <cellStyle name="20% - Énfasis6 37" xfId="2889"/>
    <cellStyle name="20% - Énfasis6 38" xfId="2890"/>
    <cellStyle name="20% - Énfasis6 39" xfId="2891"/>
    <cellStyle name="20% - Énfasis6 4" xfId="2892"/>
    <cellStyle name="20% - Énfasis6 4 2" xfId="2893"/>
    <cellStyle name="20% - Énfasis6 40" xfId="2894"/>
    <cellStyle name="20% - Énfasis6 41" xfId="2895"/>
    <cellStyle name="20% - Énfasis6 42" xfId="2896"/>
    <cellStyle name="20% - Énfasis6 43" xfId="2897"/>
    <cellStyle name="20% - Énfasis6 44" xfId="2898"/>
    <cellStyle name="20% - Énfasis6 45" xfId="2899"/>
    <cellStyle name="20% - Énfasis6 46" xfId="2900"/>
    <cellStyle name="20% - Énfasis6 47" xfId="2901"/>
    <cellStyle name="20% - Énfasis6 48" xfId="2902"/>
    <cellStyle name="20% - Énfasis6 49" xfId="2903"/>
    <cellStyle name="20% - Énfasis6 5" xfId="2904"/>
    <cellStyle name="20% - Énfasis6 5 2" xfId="2905"/>
    <cellStyle name="20% - Énfasis6 5 3" xfId="2906"/>
    <cellStyle name="20% - Énfasis6 50" xfId="2907"/>
    <cellStyle name="20% - Énfasis6 51" xfId="2908"/>
    <cellStyle name="20% - Énfasis6 52" xfId="2909"/>
    <cellStyle name="20% - Énfasis6 53" xfId="2910"/>
    <cellStyle name="20% - Énfasis6 54" xfId="2911"/>
    <cellStyle name="20% - Énfasis6 55" xfId="2912"/>
    <cellStyle name="20% - Énfasis6 56" xfId="2913"/>
    <cellStyle name="20% - Énfasis6 57" xfId="2914"/>
    <cellStyle name="20% - Énfasis6 58" xfId="2915"/>
    <cellStyle name="20% - Énfasis6 59" xfId="2916"/>
    <cellStyle name="20% - Énfasis6 6" xfId="2917"/>
    <cellStyle name="20% - Énfasis6 6 2" xfId="2918"/>
    <cellStyle name="20% - Énfasis6 6 3" xfId="2919"/>
    <cellStyle name="20% - Énfasis6 60" xfId="2920"/>
    <cellStyle name="20% - Énfasis6 61" xfId="2921"/>
    <cellStyle name="20% - Énfasis6 61 10" xfId="2922"/>
    <cellStyle name="20% - Énfasis6 61 11" xfId="2923"/>
    <cellStyle name="20% - Énfasis6 61 2" xfId="2924"/>
    <cellStyle name="20% - Énfasis6 61 3" xfId="2925"/>
    <cellStyle name="20% - Énfasis6 61 4" xfId="2926"/>
    <cellStyle name="20% - Énfasis6 61 5" xfId="2927"/>
    <cellStyle name="20% - Énfasis6 61 6" xfId="2928"/>
    <cellStyle name="20% - Énfasis6 61 7" xfId="2929"/>
    <cellStyle name="20% - Énfasis6 61 8" xfId="2930"/>
    <cellStyle name="20% - Énfasis6 61 9" xfId="2931"/>
    <cellStyle name="20% - Énfasis6 62" xfId="2932"/>
    <cellStyle name="20% - Énfasis6 62 10" xfId="2933"/>
    <cellStyle name="20% - Énfasis6 62 11" xfId="2934"/>
    <cellStyle name="20% - Énfasis6 62 2" xfId="2935"/>
    <cellStyle name="20% - Énfasis6 62 3" xfId="2936"/>
    <cellStyle name="20% - Énfasis6 62 4" xfId="2937"/>
    <cellStyle name="20% - Énfasis6 62 5" xfId="2938"/>
    <cellStyle name="20% - Énfasis6 62 6" xfId="2939"/>
    <cellStyle name="20% - Énfasis6 62 7" xfId="2940"/>
    <cellStyle name="20% - Énfasis6 62 8" xfId="2941"/>
    <cellStyle name="20% - Énfasis6 62 9" xfId="2942"/>
    <cellStyle name="20% - Énfasis6 63" xfId="2943"/>
    <cellStyle name="20% - Énfasis6 63 10" xfId="2944"/>
    <cellStyle name="20% - Énfasis6 63 11" xfId="2945"/>
    <cellStyle name="20% - Énfasis6 63 2" xfId="2946"/>
    <cellStyle name="20% - Énfasis6 63 3" xfId="2947"/>
    <cellStyle name="20% - Énfasis6 63 4" xfId="2948"/>
    <cellStyle name="20% - Énfasis6 63 5" xfId="2949"/>
    <cellStyle name="20% - Énfasis6 63 6" xfId="2950"/>
    <cellStyle name="20% - Énfasis6 63 7" xfId="2951"/>
    <cellStyle name="20% - Énfasis6 63 8" xfId="2952"/>
    <cellStyle name="20% - Énfasis6 63 9" xfId="2953"/>
    <cellStyle name="20% - Énfasis6 64" xfId="2766"/>
    <cellStyle name="20% - Énfasis6 64 10" xfId="2954"/>
    <cellStyle name="20% - Énfasis6 64 11" xfId="2955"/>
    <cellStyle name="20% - Énfasis6 64 2" xfId="2956"/>
    <cellStyle name="20% - Énfasis6 64 3" xfId="2957"/>
    <cellStyle name="20% - Énfasis6 64 4" xfId="2958"/>
    <cellStyle name="20% - Énfasis6 64 5" xfId="2959"/>
    <cellStyle name="20% - Énfasis6 64 6" xfId="2960"/>
    <cellStyle name="20% - Énfasis6 64 7" xfId="2961"/>
    <cellStyle name="20% - Énfasis6 64 8" xfId="2962"/>
    <cellStyle name="20% - Énfasis6 64 9" xfId="2963"/>
    <cellStyle name="20% - Énfasis6 65 10" xfId="2964"/>
    <cellStyle name="20% - Énfasis6 65 11" xfId="2965"/>
    <cellStyle name="20% - Énfasis6 65 2" xfId="2966"/>
    <cellStyle name="20% - Énfasis6 65 3" xfId="2967"/>
    <cellStyle name="20% - Énfasis6 65 4" xfId="2968"/>
    <cellStyle name="20% - Énfasis6 65 5" xfId="2969"/>
    <cellStyle name="20% - Énfasis6 65 6" xfId="2970"/>
    <cellStyle name="20% - Énfasis6 65 7" xfId="2971"/>
    <cellStyle name="20% - Énfasis6 65 8" xfId="2972"/>
    <cellStyle name="20% - Énfasis6 65 9" xfId="2973"/>
    <cellStyle name="20% - Énfasis6 66 10" xfId="2974"/>
    <cellStyle name="20% - Énfasis6 66 11" xfId="2975"/>
    <cellStyle name="20% - Énfasis6 66 2" xfId="2976"/>
    <cellStyle name="20% - Énfasis6 66 3" xfId="2977"/>
    <cellStyle name="20% - Énfasis6 66 4" xfId="2978"/>
    <cellStyle name="20% - Énfasis6 66 5" xfId="2979"/>
    <cellStyle name="20% - Énfasis6 66 6" xfId="2980"/>
    <cellStyle name="20% - Énfasis6 66 7" xfId="2981"/>
    <cellStyle name="20% - Énfasis6 66 8" xfId="2982"/>
    <cellStyle name="20% - Énfasis6 66 9" xfId="2983"/>
    <cellStyle name="20% - Énfasis6 67 10" xfId="2984"/>
    <cellStyle name="20% - Énfasis6 67 11" xfId="2985"/>
    <cellStyle name="20% - Énfasis6 67 2" xfId="2986"/>
    <cellStyle name="20% - Énfasis6 67 3" xfId="2987"/>
    <cellStyle name="20% - Énfasis6 67 4" xfId="2988"/>
    <cellStyle name="20% - Énfasis6 67 5" xfId="2989"/>
    <cellStyle name="20% - Énfasis6 67 6" xfId="2990"/>
    <cellStyle name="20% - Énfasis6 67 7" xfId="2991"/>
    <cellStyle name="20% - Énfasis6 67 8" xfId="2992"/>
    <cellStyle name="20% - Énfasis6 67 9" xfId="2993"/>
    <cellStyle name="20% - Énfasis6 68 10" xfId="2994"/>
    <cellStyle name="20% - Énfasis6 68 11" xfId="2995"/>
    <cellStyle name="20% - Énfasis6 68 2" xfId="2996"/>
    <cellStyle name="20% - Énfasis6 68 3" xfId="2997"/>
    <cellStyle name="20% - Énfasis6 68 4" xfId="2998"/>
    <cellStyle name="20% - Énfasis6 68 5" xfId="2999"/>
    <cellStyle name="20% - Énfasis6 68 6" xfId="3000"/>
    <cellStyle name="20% - Énfasis6 68 7" xfId="3001"/>
    <cellStyle name="20% - Énfasis6 68 8" xfId="3002"/>
    <cellStyle name="20% - Énfasis6 68 9" xfId="3003"/>
    <cellStyle name="20% - Énfasis6 69 10" xfId="3004"/>
    <cellStyle name="20% - Énfasis6 69 11" xfId="3005"/>
    <cellStyle name="20% - Énfasis6 69 2" xfId="3006"/>
    <cellStyle name="20% - Énfasis6 69 3" xfId="3007"/>
    <cellStyle name="20% - Énfasis6 69 4" xfId="3008"/>
    <cellStyle name="20% - Énfasis6 69 5" xfId="3009"/>
    <cellStyle name="20% - Énfasis6 69 6" xfId="3010"/>
    <cellStyle name="20% - Énfasis6 69 7" xfId="3011"/>
    <cellStyle name="20% - Énfasis6 69 8" xfId="3012"/>
    <cellStyle name="20% - Énfasis6 69 9" xfId="3013"/>
    <cellStyle name="20% - Énfasis6 7" xfId="3014"/>
    <cellStyle name="20% - Énfasis6 7 2" xfId="3015"/>
    <cellStyle name="20% - Énfasis6 70 10" xfId="3016"/>
    <cellStyle name="20% - Énfasis6 70 11" xfId="3017"/>
    <cellStyle name="20% - Énfasis6 70 2" xfId="3018"/>
    <cellStyle name="20% - Énfasis6 70 3" xfId="3019"/>
    <cellStyle name="20% - Énfasis6 70 4" xfId="3020"/>
    <cellStyle name="20% - Énfasis6 70 5" xfId="3021"/>
    <cellStyle name="20% - Énfasis6 70 6" xfId="3022"/>
    <cellStyle name="20% - Énfasis6 70 7" xfId="3023"/>
    <cellStyle name="20% - Énfasis6 70 8" xfId="3024"/>
    <cellStyle name="20% - Énfasis6 70 9" xfId="3025"/>
    <cellStyle name="20% - Énfasis6 71 10" xfId="3026"/>
    <cellStyle name="20% - Énfasis6 71 11" xfId="3027"/>
    <cellStyle name="20% - Énfasis6 71 2" xfId="3028"/>
    <cellStyle name="20% - Énfasis6 71 3" xfId="3029"/>
    <cellStyle name="20% - Énfasis6 71 4" xfId="3030"/>
    <cellStyle name="20% - Énfasis6 71 5" xfId="3031"/>
    <cellStyle name="20% - Énfasis6 71 6" xfId="3032"/>
    <cellStyle name="20% - Énfasis6 71 7" xfId="3033"/>
    <cellStyle name="20% - Énfasis6 71 8" xfId="3034"/>
    <cellStyle name="20% - Énfasis6 71 9" xfId="3035"/>
    <cellStyle name="20% - Énfasis6 72 10" xfId="3036"/>
    <cellStyle name="20% - Énfasis6 72 11" xfId="3037"/>
    <cellStyle name="20% - Énfasis6 72 2" xfId="3038"/>
    <cellStyle name="20% - Énfasis6 72 3" xfId="3039"/>
    <cellStyle name="20% - Énfasis6 72 4" xfId="3040"/>
    <cellStyle name="20% - Énfasis6 72 5" xfId="3041"/>
    <cellStyle name="20% - Énfasis6 72 6" xfId="3042"/>
    <cellStyle name="20% - Énfasis6 72 7" xfId="3043"/>
    <cellStyle name="20% - Énfasis6 72 8" xfId="3044"/>
    <cellStyle name="20% - Énfasis6 72 9" xfId="3045"/>
    <cellStyle name="20% - Énfasis6 73 10" xfId="3046"/>
    <cellStyle name="20% - Énfasis6 73 11" xfId="3047"/>
    <cellStyle name="20% - Énfasis6 73 2" xfId="3048"/>
    <cellStyle name="20% - Énfasis6 73 3" xfId="3049"/>
    <cellStyle name="20% - Énfasis6 73 4" xfId="3050"/>
    <cellStyle name="20% - Énfasis6 73 5" xfId="3051"/>
    <cellStyle name="20% - Énfasis6 73 6" xfId="3052"/>
    <cellStyle name="20% - Énfasis6 73 7" xfId="3053"/>
    <cellStyle name="20% - Énfasis6 73 8" xfId="3054"/>
    <cellStyle name="20% - Énfasis6 73 9" xfId="3055"/>
    <cellStyle name="20% - Énfasis6 74 10" xfId="3056"/>
    <cellStyle name="20% - Énfasis6 74 11" xfId="3057"/>
    <cellStyle name="20% - Énfasis6 74 2" xfId="3058"/>
    <cellStyle name="20% - Énfasis6 74 3" xfId="3059"/>
    <cellStyle name="20% - Énfasis6 74 4" xfId="3060"/>
    <cellStyle name="20% - Énfasis6 74 5" xfId="3061"/>
    <cellStyle name="20% - Énfasis6 74 6" xfId="3062"/>
    <cellStyle name="20% - Énfasis6 74 7" xfId="3063"/>
    <cellStyle name="20% - Énfasis6 74 8" xfId="3064"/>
    <cellStyle name="20% - Énfasis6 74 9" xfId="3065"/>
    <cellStyle name="20% - Énfasis6 75 10" xfId="3066"/>
    <cellStyle name="20% - Énfasis6 75 11" xfId="3067"/>
    <cellStyle name="20% - Énfasis6 75 2" xfId="3068"/>
    <cellStyle name="20% - Énfasis6 75 3" xfId="3069"/>
    <cellStyle name="20% - Énfasis6 75 4" xfId="3070"/>
    <cellStyle name="20% - Énfasis6 75 5" xfId="3071"/>
    <cellStyle name="20% - Énfasis6 75 6" xfId="3072"/>
    <cellStyle name="20% - Énfasis6 75 7" xfId="3073"/>
    <cellStyle name="20% - Énfasis6 75 8" xfId="3074"/>
    <cellStyle name="20% - Énfasis6 75 9" xfId="3075"/>
    <cellStyle name="20% - Énfasis6 76 10" xfId="3076"/>
    <cellStyle name="20% - Énfasis6 76 11" xfId="3077"/>
    <cellStyle name="20% - Énfasis6 76 2" xfId="3078"/>
    <cellStyle name="20% - Énfasis6 76 3" xfId="3079"/>
    <cellStyle name="20% - Énfasis6 76 4" xfId="3080"/>
    <cellStyle name="20% - Énfasis6 76 5" xfId="3081"/>
    <cellStyle name="20% - Énfasis6 76 6" xfId="3082"/>
    <cellStyle name="20% - Énfasis6 76 7" xfId="3083"/>
    <cellStyle name="20% - Énfasis6 76 8" xfId="3084"/>
    <cellStyle name="20% - Énfasis6 76 9" xfId="3085"/>
    <cellStyle name="20% - Énfasis6 77 10" xfId="3086"/>
    <cellStyle name="20% - Énfasis6 77 11" xfId="3087"/>
    <cellStyle name="20% - Énfasis6 77 2" xfId="3088"/>
    <cellStyle name="20% - Énfasis6 77 3" xfId="3089"/>
    <cellStyle name="20% - Énfasis6 77 4" xfId="3090"/>
    <cellStyle name="20% - Énfasis6 77 5" xfId="3091"/>
    <cellStyle name="20% - Énfasis6 77 6" xfId="3092"/>
    <cellStyle name="20% - Énfasis6 77 7" xfId="3093"/>
    <cellStyle name="20% - Énfasis6 77 8" xfId="3094"/>
    <cellStyle name="20% - Énfasis6 77 9" xfId="3095"/>
    <cellStyle name="20% - Énfasis6 78 10" xfId="3096"/>
    <cellStyle name="20% - Énfasis6 78 11" xfId="3097"/>
    <cellStyle name="20% - Énfasis6 78 2" xfId="3098"/>
    <cellStyle name="20% - Énfasis6 78 3" xfId="3099"/>
    <cellStyle name="20% - Énfasis6 78 4" xfId="3100"/>
    <cellStyle name="20% - Énfasis6 78 5" xfId="3101"/>
    <cellStyle name="20% - Énfasis6 78 6" xfId="3102"/>
    <cellStyle name="20% - Énfasis6 78 7" xfId="3103"/>
    <cellStyle name="20% - Énfasis6 78 8" xfId="3104"/>
    <cellStyle name="20% - Énfasis6 78 9" xfId="3105"/>
    <cellStyle name="20% - Énfasis6 79 10" xfId="3106"/>
    <cellStyle name="20% - Énfasis6 79 11" xfId="3107"/>
    <cellStyle name="20% - Énfasis6 79 2" xfId="3108"/>
    <cellStyle name="20% - Énfasis6 79 3" xfId="3109"/>
    <cellStyle name="20% - Énfasis6 79 4" xfId="3110"/>
    <cellStyle name="20% - Énfasis6 79 5" xfId="3111"/>
    <cellStyle name="20% - Énfasis6 79 6" xfId="3112"/>
    <cellStyle name="20% - Énfasis6 79 7" xfId="3113"/>
    <cellStyle name="20% - Énfasis6 79 8" xfId="3114"/>
    <cellStyle name="20% - Énfasis6 79 9" xfId="3115"/>
    <cellStyle name="20% - Énfasis6 8" xfId="3116"/>
    <cellStyle name="20% - Énfasis6 8 2" xfId="3117"/>
    <cellStyle name="20% - Énfasis6 80 10" xfId="3118"/>
    <cellStyle name="20% - Énfasis6 80 11" xfId="3119"/>
    <cellStyle name="20% - Énfasis6 80 2" xfId="3120"/>
    <cellStyle name="20% - Énfasis6 80 3" xfId="3121"/>
    <cellStyle name="20% - Énfasis6 80 4" xfId="3122"/>
    <cellStyle name="20% - Énfasis6 80 5" xfId="3123"/>
    <cellStyle name="20% - Énfasis6 80 6" xfId="3124"/>
    <cellStyle name="20% - Énfasis6 80 7" xfId="3125"/>
    <cellStyle name="20% - Énfasis6 80 8" xfId="3126"/>
    <cellStyle name="20% - Énfasis6 80 9" xfId="3127"/>
    <cellStyle name="20% - Énfasis6 81 10" xfId="3128"/>
    <cellStyle name="20% - Énfasis6 81 11" xfId="3129"/>
    <cellStyle name="20% - Énfasis6 81 2" xfId="3130"/>
    <cellStyle name="20% - Énfasis6 81 3" xfId="3131"/>
    <cellStyle name="20% - Énfasis6 81 4" xfId="3132"/>
    <cellStyle name="20% - Énfasis6 81 5" xfId="3133"/>
    <cellStyle name="20% - Énfasis6 81 6" xfId="3134"/>
    <cellStyle name="20% - Énfasis6 81 7" xfId="3135"/>
    <cellStyle name="20% - Énfasis6 81 8" xfId="3136"/>
    <cellStyle name="20% - Énfasis6 81 9" xfId="3137"/>
    <cellStyle name="20% - Énfasis6 82 10" xfId="3138"/>
    <cellStyle name="20% - Énfasis6 82 11" xfId="3139"/>
    <cellStyle name="20% - Énfasis6 82 2" xfId="3140"/>
    <cellStyle name="20% - Énfasis6 82 3" xfId="3141"/>
    <cellStyle name="20% - Énfasis6 82 4" xfId="3142"/>
    <cellStyle name="20% - Énfasis6 82 5" xfId="3143"/>
    <cellStyle name="20% - Énfasis6 82 6" xfId="3144"/>
    <cellStyle name="20% - Énfasis6 82 7" xfId="3145"/>
    <cellStyle name="20% - Énfasis6 82 8" xfId="3146"/>
    <cellStyle name="20% - Énfasis6 82 9" xfId="3147"/>
    <cellStyle name="20% - Énfasis6 83 10" xfId="3148"/>
    <cellStyle name="20% - Énfasis6 83 11" xfId="3149"/>
    <cellStyle name="20% - Énfasis6 83 2" xfId="3150"/>
    <cellStyle name="20% - Énfasis6 83 3" xfId="3151"/>
    <cellStyle name="20% - Énfasis6 83 4" xfId="3152"/>
    <cellStyle name="20% - Énfasis6 83 5" xfId="3153"/>
    <cellStyle name="20% - Énfasis6 83 6" xfId="3154"/>
    <cellStyle name="20% - Énfasis6 83 7" xfId="3155"/>
    <cellStyle name="20% - Énfasis6 83 8" xfId="3156"/>
    <cellStyle name="20% - Énfasis6 83 9" xfId="3157"/>
    <cellStyle name="20% - Énfasis6 84 10" xfId="3158"/>
    <cellStyle name="20% - Énfasis6 84 11" xfId="3159"/>
    <cellStyle name="20% - Énfasis6 84 2" xfId="3160"/>
    <cellStyle name="20% - Énfasis6 84 3" xfId="3161"/>
    <cellStyle name="20% - Énfasis6 84 4" xfId="3162"/>
    <cellStyle name="20% - Énfasis6 84 5" xfId="3163"/>
    <cellStyle name="20% - Énfasis6 84 6" xfId="3164"/>
    <cellStyle name="20% - Énfasis6 84 7" xfId="3165"/>
    <cellStyle name="20% - Énfasis6 84 8" xfId="3166"/>
    <cellStyle name="20% - Énfasis6 84 9" xfId="3167"/>
    <cellStyle name="20% - Énfasis6 85 10" xfId="3168"/>
    <cellStyle name="20% - Énfasis6 85 11" xfId="3169"/>
    <cellStyle name="20% - Énfasis6 85 2" xfId="3170"/>
    <cellStyle name="20% - Énfasis6 85 3" xfId="3171"/>
    <cellStyle name="20% - Énfasis6 85 4" xfId="3172"/>
    <cellStyle name="20% - Énfasis6 85 5" xfId="3173"/>
    <cellStyle name="20% - Énfasis6 85 6" xfId="3174"/>
    <cellStyle name="20% - Énfasis6 85 7" xfId="3175"/>
    <cellStyle name="20% - Énfasis6 85 8" xfId="3176"/>
    <cellStyle name="20% - Énfasis6 85 9" xfId="3177"/>
    <cellStyle name="20% - Énfasis6 86 10" xfId="3178"/>
    <cellStyle name="20% - Énfasis6 86 11" xfId="3179"/>
    <cellStyle name="20% - Énfasis6 86 2" xfId="3180"/>
    <cellStyle name="20% - Énfasis6 86 3" xfId="3181"/>
    <cellStyle name="20% - Énfasis6 86 4" xfId="3182"/>
    <cellStyle name="20% - Énfasis6 86 5" xfId="3183"/>
    <cellStyle name="20% - Énfasis6 86 6" xfId="3184"/>
    <cellStyle name="20% - Énfasis6 86 7" xfId="3185"/>
    <cellStyle name="20% - Énfasis6 86 8" xfId="3186"/>
    <cellStyle name="20% - Énfasis6 86 9" xfId="3187"/>
    <cellStyle name="20% - Énfasis6 87 10" xfId="3188"/>
    <cellStyle name="20% - Énfasis6 87 11" xfId="3189"/>
    <cellStyle name="20% - Énfasis6 87 2" xfId="3190"/>
    <cellStyle name="20% - Énfasis6 87 3" xfId="3191"/>
    <cellStyle name="20% - Énfasis6 87 4" xfId="3192"/>
    <cellStyle name="20% - Énfasis6 87 5" xfId="3193"/>
    <cellStyle name="20% - Énfasis6 87 6" xfId="3194"/>
    <cellStyle name="20% - Énfasis6 87 7" xfId="3195"/>
    <cellStyle name="20% - Énfasis6 87 8" xfId="3196"/>
    <cellStyle name="20% - Énfasis6 87 9" xfId="3197"/>
    <cellStyle name="20% - Énfasis6 88 2" xfId="3198"/>
    <cellStyle name="20% - Énfasis6 89 2" xfId="3199"/>
    <cellStyle name="20% - Énfasis6 9" xfId="3200"/>
    <cellStyle name="20% - Énfasis6 9 2" xfId="3201"/>
    <cellStyle name="20% - Énfasis6 90 2" xfId="3202"/>
    <cellStyle name="20% - Énfasis6 91 2" xfId="3203"/>
    <cellStyle name="20% - Énfasis6 92 2" xfId="3204"/>
    <cellStyle name="20% - Énfasis6 93 2" xfId="3205"/>
    <cellStyle name="20% - Énfasis6 94 2" xfId="3206"/>
    <cellStyle name="20% - Énfasis6 95 2" xfId="3207"/>
    <cellStyle name="20% - Énfasis6 96 2" xfId="3208"/>
    <cellStyle name="20% - Énfasis6 97 2" xfId="3209"/>
    <cellStyle name="20% - Énfasis6 98 2" xfId="3210"/>
    <cellStyle name="20% - Énfasis6 99 2" xfId="3211"/>
    <cellStyle name="40% - Accent1" xfId="3212"/>
    <cellStyle name="40% - Accent1 10" xfId="3213"/>
    <cellStyle name="40% - Accent1 11" xfId="3214"/>
    <cellStyle name="40% - Accent1 2" xfId="3215"/>
    <cellStyle name="40% - Accent1 2 2" xfId="3216"/>
    <cellStyle name="40% - Accent1 2 2 2" xfId="3217"/>
    <cellStyle name="40% - Accent1 2 3" xfId="3218"/>
    <cellStyle name="40% - Accent1 3" xfId="3219"/>
    <cellStyle name="40% - Accent1 3 2" xfId="3220"/>
    <cellStyle name="40% - Accent1 3 3" xfId="3221"/>
    <cellStyle name="40% - Accent1 3 4" xfId="3222"/>
    <cellStyle name="40% - Accent1 4" xfId="3223"/>
    <cellStyle name="40% - Accent1 5" xfId="3224"/>
    <cellStyle name="40% - Accent1 6" xfId="3225"/>
    <cellStyle name="40% - Accent1 7" xfId="3226"/>
    <cellStyle name="40% - Accent1 8" xfId="3227"/>
    <cellStyle name="40% - Accent1 9" xfId="3228"/>
    <cellStyle name="40% - Accent1_base" xfId="3229"/>
    <cellStyle name="40% - Accent2" xfId="3230"/>
    <cellStyle name="40% - Accent2 10" xfId="3231"/>
    <cellStyle name="40% - Accent2 11" xfId="3232"/>
    <cellStyle name="40% - Accent2 2" xfId="3233"/>
    <cellStyle name="40% - Accent2 2 2" xfId="3234"/>
    <cellStyle name="40% - Accent2 2 2 2" xfId="3235"/>
    <cellStyle name="40% - Accent2 2 3" xfId="3236"/>
    <cellStyle name="40% - Accent2 3" xfId="3237"/>
    <cellStyle name="40% - Accent2 3 2" xfId="3238"/>
    <cellStyle name="40% - Accent2 3 3" xfId="3239"/>
    <cellStyle name="40% - Accent2 3 4" xfId="3240"/>
    <cellStyle name="40% - Accent2 4" xfId="3241"/>
    <cellStyle name="40% - Accent2 5" xfId="3242"/>
    <cellStyle name="40% - Accent2 6" xfId="3243"/>
    <cellStyle name="40% - Accent2 7" xfId="3244"/>
    <cellStyle name="40% - Accent2 8" xfId="3245"/>
    <cellStyle name="40% - Accent2 9" xfId="3246"/>
    <cellStyle name="40% - Accent2_base" xfId="3247"/>
    <cellStyle name="40% - Accent3" xfId="3248"/>
    <cellStyle name="40% - Accent3 2" xfId="3249"/>
    <cellStyle name="40% - Accent3 2 2" xfId="3250"/>
    <cellStyle name="40% - Accent3 3" xfId="3251"/>
    <cellStyle name="40% - Accent3 4" xfId="3252"/>
    <cellStyle name="40% - Accent3 5" xfId="3253"/>
    <cellStyle name="40% - Accent3 6" xfId="3254"/>
    <cellStyle name="40% - Accent4" xfId="3255"/>
    <cellStyle name="40% - Accent4 10" xfId="3256"/>
    <cellStyle name="40% - Accent4 11" xfId="3257"/>
    <cellStyle name="40% - Accent4 2" xfId="3258"/>
    <cellStyle name="40% - Accent4 2 2" xfId="3259"/>
    <cellStyle name="40% - Accent4 2 2 2" xfId="3260"/>
    <cellStyle name="40% - Accent4 2 3" xfId="3261"/>
    <cellStyle name="40% - Accent4 3" xfId="3262"/>
    <cellStyle name="40% - Accent4 3 2" xfId="3263"/>
    <cellStyle name="40% - Accent4 3 3" xfId="3264"/>
    <cellStyle name="40% - Accent4 3 4" xfId="3265"/>
    <cellStyle name="40% - Accent4 4" xfId="3266"/>
    <cellStyle name="40% - Accent4 5" xfId="3267"/>
    <cellStyle name="40% - Accent4 6" xfId="3268"/>
    <cellStyle name="40% - Accent4 7" xfId="3269"/>
    <cellStyle name="40% - Accent4 8" xfId="3270"/>
    <cellStyle name="40% - Accent4 9" xfId="3271"/>
    <cellStyle name="40% - Accent4_base" xfId="3272"/>
    <cellStyle name="40% - Accent5" xfId="3273"/>
    <cellStyle name="40% - Accent5 2" xfId="3274"/>
    <cellStyle name="40% - Accent5 2 2" xfId="3275"/>
    <cellStyle name="40% - Accent5 3" xfId="3276"/>
    <cellStyle name="40% - Accent5 4" xfId="3277"/>
    <cellStyle name="40% - Accent5 5" xfId="3278"/>
    <cellStyle name="40% - Accent5 6" xfId="3279"/>
    <cellStyle name="40% - Accent6" xfId="3280"/>
    <cellStyle name="40% - Accent6 2" xfId="3281"/>
    <cellStyle name="40% - Accent6 2 2" xfId="3282"/>
    <cellStyle name="40% - Accent6 3" xfId="3283"/>
    <cellStyle name="40% - Accent6 4" xfId="3284"/>
    <cellStyle name="40% - Accent6 5" xfId="3285"/>
    <cellStyle name="40% - Accent6 6" xfId="3286"/>
    <cellStyle name="40% - Énfasis1 10" xfId="3288"/>
    <cellStyle name="40% - Énfasis1 10 2" xfId="3289"/>
    <cellStyle name="40% - Énfasis1 100 2" xfId="3290"/>
    <cellStyle name="40% - Énfasis1 101 2" xfId="3291"/>
    <cellStyle name="40% - Énfasis1 102 2" xfId="3292"/>
    <cellStyle name="40% - Énfasis1 103 2" xfId="3293"/>
    <cellStyle name="40% - Énfasis1 104 2" xfId="3294"/>
    <cellStyle name="40% - Énfasis1 105 2" xfId="3295"/>
    <cellStyle name="40% - Énfasis1 106 2" xfId="3296"/>
    <cellStyle name="40% - Énfasis1 107 2" xfId="3297"/>
    <cellStyle name="40% - Énfasis1 108 2" xfId="3298"/>
    <cellStyle name="40% - Énfasis1 109 2" xfId="3299"/>
    <cellStyle name="40% - Énfasis1 11" xfId="3300"/>
    <cellStyle name="40% - Énfasis1 11 2" xfId="3301"/>
    <cellStyle name="40% - Énfasis1 110 2" xfId="3302"/>
    <cellStyle name="40% - Énfasis1 12" xfId="3303"/>
    <cellStyle name="40% - Énfasis1 12 2" xfId="3304"/>
    <cellStyle name="40% - Énfasis1 13" xfId="3305"/>
    <cellStyle name="40% - Énfasis1 13 2" xfId="3306"/>
    <cellStyle name="40% - Énfasis1 14" xfId="3307"/>
    <cellStyle name="40% - Énfasis1 14 2" xfId="3308"/>
    <cellStyle name="40% - Énfasis1 15" xfId="3309"/>
    <cellStyle name="40% - Énfasis1 15 2" xfId="3310"/>
    <cellStyle name="40% - Énfasis1 16" xfId="3311"/>
    <cellStyle name="40% - Énfasis1 16 2" xfId="3312"/>
    <cellStyle name="40% - Énfasis1 16 3" xfId="3313"/>
    <cellStyle name="40% - Énfasis1 17" xfId="3314"/>
    <cellStyle name="40% - Énfasis1 17 2" xfId="3315"/>
    <cellStyle name="40% - Énfasis1 17 3" xfId="3316"/>
    <cellStyle name="40% - Énfasis1 18" xfId="3317"/>
    <cellStyle name="40% - Énfasis1 18 2" xfId="3318"/>
    <cellStyle name="40% - Énfasis1 18 3" xfId="3319"/>
    <cellStyle name="40% - Énfasis1 19" xfId="3320"/>
    <cellStyle name="40% - Énfasis1 19 2" xfId="3321"/>
    <cellStyle name="40% - Énfasis1 19 3" xfId="3322"/>
    <cellStyle name="40% - Énfasis1 2" xfId="3323"/>
    <cellStyle name="40% - Énfasis1 2 2" xfId="3324"/>
    <cellStyle name="40% - Énfasis1 2 2 2" xfId="3325"/>
    <cellStyle name="40% - Énfasis1 2 3" xfId="3326"/>
    <cellStyle name="40% - Énfasis1 2 3 2" xfId="3327"/>
    <cellStyle name="40% - Énfasis1 2 4" xfId="3328"/>
    <cellStyle name="40% - Énfasis1 2 4 2" xfId="3329"/>
    <cellStyle name="40% - Énfasis1 20" xfId="3330"/>
    <cellStyle name="40% - Énfasis1 20 2" xfId="3331"/>
    <cellStyle name="40% - Énfasis1 20 3" xfId="3332"/>
    <cellStyle name="40% - Énfasis1 21" xfId="3333"/>
    <cellStyle name="40% - Énfasis1 21 10" xfId="3334"/>
    <cellStyle name="40% - Énfasis1 21 2" xfId="3335"/>
    <cellStyle name="40% - Énfasis1 21 2 10" xfId="3336"/>
    <cellStyle name="40% - Énfasis1 21 2 2" xfId="3337"/>
    <cellStyle name="40% - Énfasis1 21 2 3" xfId="3338"/>
    <cellStyle name="40% - Énfasis1 21 2 4" xfId="3339"/>
    <cellStyle name="40% - Énfasis1 21 2 5" xfId="3340"/>
    <cellStyle name="40% - Énfasis1 21 2 6" xfId="3341"/>
    <cellStyle name="40% - Énfasis1 21 2 7" xfId="3342"/>
    <cellStyle name="40% - Énfasis1 21 2 8" xfId="3343"/>
    <cellStyle name="40% - Énfasis1 21 2 9" xfId="3344"/>
    <cellStyle name="40% - Énfasis1 21 3" xfId="3345"/>
    <cellStyle name="40% - Énfasis1 21 4" xfId="3346"/>
    <cellStyle name="40% - Énfasis1 21 5" xfId="3347"/>
    <cellStyle name="40% - Énfasis1 21 6" xfId="3348"/>
    <cellStyle name="40% - Énfasis1 21 7" xfId="3349"/>
    <cellStyle name="40% - Énfasis1 21 8" xfId="3350"/>
    <cellStyle name="40% - Énfasis1 21 9" xfId="3351"/>
    <cellStyle name="40% - Énfasis1 22" xfId="3352"/>
    <cellStyle name="40% - Énfasis1 22 2" xfId="3353"/>
    <cellStyle name="40% - Énfasis1 22 3" xfId="3354"/>
    <cellStyle name="40% - Énfasis1 23" xfId="3355"/>
    <cellStyle name="40% - Énfasis1 23 2" xfId="3356"/>
    <cellStyle name="40% - Énfasis1 23 3" xfId="3357"/>
    <cellStyle name="40% - Énfasis1 23 4" xfId="3358"/>
    <cellStyle name="40% - Énfasis1 24" xfId="3359"/>
    <cellStyle name="40% - Énfasis1 24 2" xfId="3360"/>
    <cellStyle name="40% - Énfasis1 24 3" xfId="3361"/>
    <cellStyle name="40% - Énfasis1 24 4" xfId="3362"/>
    <cellStyle name="40% - Énfasis1 25" xfId="3363"/>
    <cellStyle name="40% - Énfasis1 25 2" xfId="3364"/>
    <cellStyle name="40% - Énfasis1 25 3" xfId="3365"/>
    <cellStyle name="40% - Énfasis1 25 4" xfId="3366"/>
    <cellStyle name="40% - Énfasis1 26" xfId="3367"/>
    <cellStyle name="40% - Énfasis1 26 2" xfId="3368"/>
    <cellStyle name="40% - Énfasis1 26 2 2" xfId="3369"/>
    <cellStyle name="40% - Énfasis1 26 2 3" xfId="3370"/>
    <cellStyle name="40% - Énfasis1 26 2 4" xfId="3371"/>
    <cellStyle name="40% - Énfasis1 26 2 5" xfId="3372"/>
    <cellStyle name="40% - Énfasis1 26 3" xfId="3373"/>
    <cellStyle name="40% - Énfasis1 26 4" xfId="3374"/>
    <cellStyle name="40% - Énfasis1 26 5" xfId="3375"/>
    <cellStyle name="40% - Énfasis1 26 6" xfId="3376"/>
    <cellStyle name="40% - Énfasis1 26 7" xfId="3377"/>
    <cellStyle name="40% - Énfasis1 26 8" xfId="3378"/>
    <cellStyle name="40% - Énfasis1 27" xfId="3379"/>
    <cellStyle name="40% - Énfasis1 27 2" xfId="3380"/>
    <cellStyle name="40% - Énfasis1 27 3" xfId="3381"/>
    <cellStyle name="40% - Énfasis1 27 4" xfId="3382"/>
    <cellStyle name="40% - Énfasis1 27 5" xfId="3383"/>
    <cellStyle name="40% - Énfasis1 27 6" xfId="3384"/>
    <cellStyle name="40% - Énfasis1 27 7" xfId="3385"/>
    <cellStyle name="40% - Énfasis1 27 8" xfId="3386"/>
    <cellStyle name="40% - Énfasis1 28" xfId="3387"/>
    <cellStyle name="40% - Énfasis1 28 2" xfId="3388"/>
    <cellStyle name="40% - Énfasis1 28 3" xfId="3389"/>
    <cellStyle name="40% - Énfasis1 28 4" xfId="3390"/>
    <cellStyle name="40% - Énfasis1 29" xfId="3391"/>
    <cellStyle name="40% - Énfasis1 29 2" xfId="3392"/>
    <cellStyle name="40% - Énfasis1 29 3" xfId="3393"/>
    <cellStyle name="40% - Énfasis1 29 4" xfId="3394"/>
    <cellStyle name="40% - Énfasis1 3" xfId="3395"/>
    <cellStyle name="40% - Énfasis1 3 2" xfId="3396"/>
    <cellStyle name="40% - Énfasis1 3 2 2" xfId="3397"/>
    <cellStyle name="40% - Énfasis1 3 3" xfId="3398"/>
    <cellStyle name="40% - Énfasis1 3 3 2" xfId="3399"/>
    <cellStyle name="40% - Énfasis1 3 4" xfId="3400"/>
    <cellStyle name="40% - Énfasis1 30" xfId="3401"/>
    <cellStyle name="40% - Énfasis1 30 2" xfId="3402"/>
    <cellStyle name="40% - Énfasis1 30 3" xfId="3403"/>
    <cellStyle name="40% - Énfasis1 30 4" xfId="3404"/>
    <cellStyle name="40% - Énfasis1 31" xfId="3405"/>
    <cellStyle name="40% - Énfasis1 31 2" xfId="3406"/>
    <cellStyle name="40% - Énfasis1 32" xfId="3407"/>
    <cellStyle name="40% - Énfasis1 32 2" xfId="3408"/>
    <cellStyle name="40% - Énfasis1 33" xfId="3409"/>
    <cellStyle name="40% - Énfasis1 34" xfId="3410"/>
    <cellStyle name="40% - Énfasis1 35" xfId="3411"/>
    <cellStyle name="40% - Énfasis1 36" xfId="3412"/>
    <cellStyle name="40% - Énfasis1 37" xfId="3413"/>
    <cellStyle name="40% - Énfasis1 38" xfId="3414"/>
    <cellStyle name="40% - Énfasis1 39" xfId="3415"/>
    <cellStyle name="40% - Énfasis1 4" xfId="3416"/>
    <cellStyle name="40% - Énfasis1 4 2" xfId="3417"/>
    <cellStyle name="40% - Énfasis1 40" xfId="3418"/>
    <cellStyle name="40% - Énfasis1 41" xfId="3419"/>
    <cellStyle name="40% - Énfasis1 42" xfId="3420"/>
    <cellStyle name="40% - Énfasis1 43" xfId="3421"/>
    <cellStyle name="40% - Énfasis1 44" xfId="3422"/>
    <cellStyle name="40% - Énfasis1 45" xfId="3423"/>
    <cellStyle name="40% - Énfasis1 46" xfId="3424"/>
    <cellStyle name="40% - Énfasis1 47" xfId="3425"/>
    <cellStyle name="40% - Énfasis1 48" xfId="3426"/>
    <cellStyle name="40% - Énfasis1 49" xfId="3427"/>
    <cellStyle name="40% - Énfasis1 5" xfId="3428"/>
    <cellStyle name="40% - Énfasis1 5 2" xfId="3429"/>
    <cellStyle name="40% - Énfasis1 5 3" xfId="3430"/>
    <cellStyle name="40% - Énfasis1 50" xfId="3431"/>
    <cellStyle name="40% - Énfasis1 51" xfId="3432"/>
    <cellStyle name="40% - Énfasis1 52" xfId="3433"/>
    <cellStyle name="40% - Énfasis1 53" xfId="3434"/>
    <cellStyle name="40% - Énfasis1 54" xfId="3435"/>
    <cellStyle name="40% - Énfasis1 55" xfId="3436"/>
    <cellStyle name="40% - Énfasis1 56" xfId="3437"/>
    <cellStyle name="40% - Énfasis1 57" xfId="3438"/>
    <cellStyle name="40% - Énfasis1 58" xfId="3439"/>
    <cellStyle name="40% - Énfasis1 59" xfId="3440"/>
    <cellStyle name="40% - Énfasis1 6" xfId="3441"/>
    <cellStyle name="40% - Énfasis1 6 2" xfId="3442"/>
    <cellStyle name="40% - Énfasis1 6 3" xfId="3443"/>
    <cellStyle name="40% - Énfasis1 60" xfId="3444"/>
    <cellStyle name="40% - Énfasis1 61" xfId="3445"/>
    <cellStyle name="40% - Énfasis1 61 10" xfId="3446"/>
    <cellStyle name="40% - Énfasis1 61 11" xfId="3447"/>
    <cellStyle name="40% - Énfasis1 61 2" xfId="3448"/>
    <cellStyle name="40% - Énfasis1 61 3" xfId="3449"/>
    <cellStyle name="40% - Énfasis1 61 4" xfId="3450"/>
    <cellStyle name="40% - Énfasis1 61 5" xfId="3451"/>
    <cellStyle name="40% - Énfasis1 61 6" xfId="3452"/>
    <cellStyle name="40% - Énfasis1 61 7" xfId="3453"/>
    <cellStyle name="40% - Énfasis1 61 8" xfId="3454"/>
    <cellStyle name="40% - Énfasis1 61 9" xfId="3455"/>
    <cellStyle name="40% - Énfasis1 62" xfId="3456"/>
    <cellStyle name="40% - Énfasis1 62 10" xfId="3457"/>
    <cellStyle name="40% - Énfasis1 62 11" xfId="3458"/>
    <cellStyle name="40% - Énfasis1 62 2" xfId="3459"/>
    <cellStyle name="40% - Énfasis1 62 3" xfId="3460"/>
    <cellStyle name="40% - Énfasis1 62 4" xfId="3461"/>
    <cellStyle name="40% - Énfasis1 62 5" xfId="3462"/>
    <cellStyle name="40% - Énfasis1 62 6" xfId="3463"/>
    <cellStyle name="40% - Énfasis1 62 7" xfId="3464"/>
    <cellStyle name="40% - Énfasis1 62 8" xfId="3465"/>
    <cellStyle name="40% - Énfasis1 62 9" xfId="3466"/>
    <cellStyle name="40% - Énfasis1 63" xfId="3467"/>
    <cellStyle name="40% - Énfasis1 63 10" xfId="3468"/>
    <cellStyle name="40% - Énfasis1 63 11" xfId="3469"/>
    <cellStyle name="40% - Énfasis1 63 2" xfId="3470"/>
    <cellStyle name="40% - Énfasis1 63 3" xfId="3471"/>
    <cellStyle name="40% - Énfasis1 63 4" xfId="3472"/>
    <cellStyle name="40% - Énfasis1 63 5" xfId="3473"/>
    <cellStyle name="40% - Énfasis1 63 6" xfId="3474"/>
    <cellStyle name="40% - Énfasis1 63 7" xfId="3475"/>
    <cellStyle name="40% - Énfasis1 63 8" xfId="3476"/>
    <cellStyle name="40% - Énfasis1 63 9" xfId="3477"/>
    <cellStyle name="40% - Énfasis1 64" xfId="3287"/>
    <cellStyle name="40% - Énfasis1 64 10" xfId="3478"/>
    <cellStyle name="40% - Énfasis1 64 11" xfId="3479"/>
    <cellStyle name="40% - Énfasis1 64 2" xfId="3480"/>
    <cellStyle name="40% - Énfasis1 64 3" xfId="3481"/>
    <cellStyle name="40% - Énfasis1 64 4" xfId="3482"/>
    <cellStyle name="40% - Énfasis1 64 5" xfId="3483"/>
    <cellStyle name="40% - Énfasis1 64 6" xfId="3484"/>
    <cellStyle name="40% - Énfasis1 64 7" xfId="3485"/>
    <cellStyle name="40% - Énfasis1 64 8" xfId="3486"/>
    <cellStyle name="40% - Énfasis1 64 9" xfId="3487"/>
    <cellStyle name="40% - Énfasis1 65 10" xfId="3488"/>
    <cellStyle name="40% - Énfasis1 65 11" xfId="3489"/>
    <cellStyle name="40% - Énfasis1 65 2" xfId="3490"/>
    <cellStyle name="40% - Énfasis1 65 3" xfId="3491"/>
    <cellStyle name="40% - Énfasis1 65 4" xfId="3492"/>
    <cellStyle name="40% - Énfasis1 65 5" xfId="3493"/>
    <cellStyle name="40% - Énfasis1 65 6" xfId="3494"/>
    <cellStyle name="40% - Énfasis1 65 7" xfId="3495"/>
    <cellStyle name="40% - Énfasis1 65 8" xfId="3496"/>
    <cellStyle name="40% - Énfasis1 65 9" xfId="3497"/>
    <cellStyle name="40% - Énfasis1 66 10" xfId="3498"/>
    <cellStyle name="40% - Énfasis1 66 11" xfId="3499"/>
    <cellStyle name="40% - Énfasis1 66 2" xfId="3500"/>
    <cellStyle name="40% - Énfasis1 66 3" xfId="3501"/>
    <cellStyle name="40% - Énfasis1 66 4" xfId="3502"/>
    <cellStyle name="40% - Énfasis1 66 5" xfId="3503"/>
    <cellStyle name="40% - Énfasis1 66 6" xfId="3504"/>
    <cellStyle name="40% - Énfasis1 66 7" xfId="3505"/>
    <cellStyle name="40% - Énfasis1 66 8" xfId="3506"/>
    <cellStyle name="40% - Énfasis1 66 9" xfId="3507"/>
    <cellStyle name="40% - Énfasis1 67 10" xfId="3508"/>
    <cellStyle name="40% - Énfasis1 67 11" xfId="3509"/>
    <cellStyle name="40% - Énfasis1 67 2" xfId="3510"/>
    <cellStyle name="40% - Énfasis1 67 3" xfId="3511"/>
    <cellStyle name="40% - Énfasis1 67 4" xfId="3512"/>
    <cellStyle name="40% - Énfasis1 67 5" xfId="3513"/>
    <cellStyle name="40% - Énfasis1 67 6" xfId="3514"/>
    <cellStyle name="40% - Énfasis1 67 7" xfId="3515"/>
    <cellStyle name="40% - Énfasis1 67 8" xfId="3516"/>
    <cellStyle name="40% - Énfasis1 67 9" xfId="3517"/>
    <cellStyle name="40% - Énfasis1 68 10" xfId="3518"/>
    <cellStyle name="40% - Énfasis1 68 11" xfId="3519"/>
    <cellStyle name="40% - Énfasis1 68 2" xfId="3520"/>
    <cellStyle name="40% - Énfasis1 68 3" xfId="3521"/>
    <cellStyle name="40% - Énfasis1 68 4" xfId="3522"/>
    <cellStyle name="40% - Énfasis1 68 5" xfId="3523"/>
    <cellStyle name="40% - Énfasis1 68 6" xfId="3524"/>
    <cellStyle name="40% - Énfasis1 68 7" xfId="3525"/>
    <cellStyle name="40% - Énfasis1 68 8" xfId="3526"/>
    <cellStyle name="40% - Énfasis1 68 9" xfId="3527"/>
    <cellStyle name="40% - Énfasis1 69 10" xfId="3528"/>
    <cellStyle name="40% - Énfasis1 69 11" xfId="3529"/>
    <cellStyle name="40% - Énfasis1 69 2" xfId="3530"/>
    <cellStyle name="40% - Énfasis1 69 3" xfId="3531"/>
    <cellStyle name="40% - Énfasis1 69 4" xfId="3532"/>
    <cellStyle name="40% - Énfasis1 69 5" xfId="3533"/>
    <cellStyle name="40% - Énfasis1 69 6" xfId="3534"/>
    <cellStyle name="40% - Énfasis1 69 7" xfId="3535"/>
    <cellStyle name="40% - Énfasis1 69 8" xfId="3536"/>
    <cellStyle name="40% - Énfasis1 69 9" xfId="3537"/>
    <cellStyle name="40% - Énfasis1 7" xfId="3538"/>
    <cellStyle name="40% - Énfasis1 7 2" xfId="3539"/>
    <cellStyle name="40% - Énfasis1 70 10" xfId="3540"/>
    <cellStyle name="40% - Énfasis1 70 11" xfId="3541"/>
    <cellStyle name="40% - Énfasis1 70 2" xfId="3542"/>
    <cellStyle name="40% - Énfasis1 70 3" xfId="3543"/>
    <cellStyle name="40% - Énfasis1 70 4" xfId="3544"/>
    <cellStyle name="40% - Énfasis1 70 5" xfId="3545"/>
    <cellStyle name="40% - Énfasis1 70 6" xfId="3546"/>
    <cellStyle name="40% - Énfasis1 70 7" xfId="3547"/>
    <cellStyle name="40% - Énfasis1 70 8" xfId="3548"/>
    <cellStyle name="40% - Énfasis1 70 9" xfId="3549"/>
    <cellStyle name="40% - Énfasis1 71 10" xfId="3550"/>
    <cellStyle name="40% - Énfasis1 71 11" xfId="3551"/>
    <cellStyle name="40% - Énfasis1 71 2" xfId="3552"/>
    <cellStyle name="40% - Énfasis1 71 3" xfId="3553"/>
    <cellStyle name="40% - Énfasis1 71 4" xfId="3554"/>
    <cellStyle name="40% - Énfasis1 71 5" xfId="3555"/>
    <cellStyle name="40% - Énfasis1 71 6" xfId="3556"/>
    <cellStyle name="40% - Énfasis1 71 7" xfId="3557"/>
    <cellStyle name="40% - Énfasis1 71 8" xfId="3558"/>
    <cellStyle name="40% - Énfasis1 71 9" xfId="3559"/>
    <cellStyle name="40% - Énfasis1 72 10" xfId="3560"/>
    <cellStyle name="40% - Énfasis1 72 11" xfId="3561"/>
    <cellStyle name="40% - Énfasis1 72 2" xfId="3562"/>
    <cellStyle name="40% - Énfasis1 72 3" xfId="3563"/>
    <cellStyle name="40% - Énfasis1 72 4" xfId="3564"/>
    <cellStyle name="40% - Énfasis1 72 5" xfId="3565"/>
    <cellStyle name="40% - Énfasis1 72 6" xfId="3566"/>
    <cellStyle name="40% - Énfasis1 72 7" xfId="3567"/>
    <cellStyle name="40% - Énfasis1 72 8" xfId="3568"/>
    <cellStyle name="40% - Énfasis1 72 9" xfId="3569"/>
    <cellStyle name="40% - Énfasis1 73 10" xfId="3570"/>
    <cellStyle name="40% - Énfasis1 73 11" xfId="3571"/>
    <cellStyle name="40% - Énfasis1 73 2" xfId="3572"/>
    <cellStyle name="40% - Énfasis1 73 3" xfId="3573"/>
    <cellStyle name="40% - Énfasis1 73 4" xfId="3574"/>
    <cellStyle name="40% - Énfasis1 73 5" xfId="3575"/>
    <cellStyle name="40% - Énfasis1 73 6" xfId="3576"/>
    <cellStyle name="40% - Énfasis1 73 7" xfId="3577"/>
    <cellStyle name="40% - Énfasis1 73 8" xfId="3578"/>
    <cellStyle name="40% - Énfasis1 73 9" xfId="3579"/>
    <cellStyle name="40% - Énfasis1 74 10" xfId="3580"/>
    <cellStyle name="40% - Énfasis1 74 11" xfId="3581"/>
    <cellStyle name="40% - Énfasis1 74 2" xfId="3582"/>
    <cellStyle name="40% - Énfasis1 74 3" xfId="3583"/>
    <cellStyle name="40% - Énfasis1 74 4" xfId="3584"/>
    <cellStyle name="40% - Énfasis1 74 5" xfId="3585"/>
    <cellStyle name="40% - Énfasis1 74 6" xfId="3586"/>
    <cellStyle name="40% - Énfasis1 74 7" xfId="3587"/>
    <cellStyle name="40% - Énfasis1 74 8" xfId="3588"/>
    <cellStyle name="40% - Énfasis1 74 9" xfId="3589"/>
    <cellStyle name="40% - Énfasis1 75 10" xfId="3590"/>
    <cellStyle name="40% - Énfasis1 75 11" xfId="3591"/>
    <cellStyle name="40% - Énfasis1 75 2" xfId="3592"/>
    <cellStyle name="40% - Énfasis1 75 3" xfId="3593"/>
    <cellStyle name="40% - Énfasis1 75 4" xfId="3594"/>
    <cellStyle name="40% - Énfasis1 75 5" xfId="3595"/>
    <cellStyle name="40% - Énfasis1 75 6" xfId="3596"/>
    <cellStyle name="40% - Énfasis1 75 7" xfId="3597"/>
    <cellStyle name="40% - Énfasis1 75 8" xfId="3598"/>
    <cellStyle name="40% - Énfasis1 75 9" xfId="3599"/>
    <cellStyle name="40% - Énfasis1 76 10" xfId="3600"/>
    <cellStyle name="40% - Énfasis1 76 11" xfId="3601"/>
    <cellStyle name="40% - Énfasis1 76 2" xfId="3602"/>
    <cellStyle name="40% - Énfasis1 76 3" xfId="3603"/>
    <cellStyle name="40% - Énfasis1 76 4" xfId="3604"/>
    <cellStyle name="40% - Énfasis1 76 5" xfId="3605"/>
    <cellStyle name="40% - Énfasis1 76 6" xfId="3606"/>
    <cellStyle name="40% - Énfasis1 76 7" xfId="3607"/>
    <cellStyle name="40% - Énfasis1 76 8" xfId="3608"/>
    <cellStyle name="40% - Énfasis1 76 9" xfId="3609"/>
    <cellStyle name="40% - Énfasis1 77 10" xfId="3610"/>
    <cellStyle name="40% - Énfasis1 77 11" xfId="3611"/>
    <cellStyle name="40% - Énfasis1 77 2" xfId="3612"/>
    <cellStyle name="40% - Énfasis1 77 3" xfId="3613"/>
    <cellStyle name="40% - Énfasis1 77 4" xfId="3614"/>
    <cellStyle name="40% - Énfasis1 77 5" xfId="3615"/>
    <cellStyle name="40% - Énfasis1 77 6" xfId="3616"/>
    <cellStyle name="40% - Énfasis1 77 7" xfId="3617"/>
    <cellStyle name="40% - Énfasis1 77 8" xfId="3618"/>
    <cellStyle name="40% - Énfasis1 77 9" xfId="3619"/>
    <cellStyle name="40% - Énfasis1 78 10" xfId="3620"/>
    <cellStyle name="40% - Énfasis1 78 11" xfId="3621"/>
    <cellStyle name="40% - Énfasis1 78 2" xfId="3622"/>
    <cellStyle name="40% - Énfasis1 78 3" xfId="3623"/>
    <cellStyle name="40% - Énfasis1 78 4" xfId="3624"/>
    <cellStyle name="40% - Énfasis1 78 5" xfId="3625"/>
    <cellStyle name="40% - Énfasis1 78 6" xfId="3626"/>
    <cellStyle name="40% - Énfasis1 78 7" xfId="3627"/>
    <cellStyle name="40% - Énfasis1 78 8" xfId="3628"/>
    <cellStyle name="40% - Énfasis1 78 9" xfId="3629"/>
    <cellStyle name="40% - Énfasis1 79 10" xfId="3630"/>
    <cellStyle name="40% - Énfasis1 79 11" xfId="3631"/>
    <cellStyle name="40% - Énfasis1 79 2" xfId="3632"/>
    <cellStyle name="40% - Énfasis1 79 3" xfId="3633"/>
    <cellStyle name="40% - Énfasis1 79 4" xfId="3634"/>
    <cellStyle name="40% - Énfasis1 79 5" xfId="3635"/>
    <cellStyle name="40% - Énfasis1 79 6" xfId="3636"/>
    <cellStyle name="40% - Énfasis1 79 7" xfId="3637"/>
    <cellStyle name="40% - Énfasis1 79 8" xfId="3638"/>
    <cellStyle name="40% - Énfasis1 79 9" xfId="3639"/>
    <cellStyle name="40% - Énfasis1 8" xfId="3640"/>
    <cellStyle name="40% - Énfasis1 8 2" xfId="3641"/>
    <cellStyle name="40% - Énfasis1 80 10" xfId="3642"/>
    <cellStyle name="40% - Énfasis1 80 11" xfId="3643"/>
    <cellStyle name="40% - Énfasis1 80 2" xfId="3644"/>
    <cellStyle name="40% - Énfasis1 80 3" xfId="3645"/>
    <cellStyle name="40% - Énfasis1 80 4" xfId="3646"/>
    <cellStyle name="40% - Énfasis1 80 5" xfId="3647"/>
    <cellStyle name="40% - Énfasis1 80 6" xfId="3648"/>
    <cellStyle name="40% - Énfasis1 80 7" xfId="3649"/>
    <cellStyle name="40% - Énfasis1 80 8" xfId="3650"/>
    <cellStyle name="40% - Énfasis1 80 9" xfId="3651"/>
    <cellStyle name="40% - Énfasis1 81 10" xfId="3652"/>
    <cellStyle name="40% - Énfasis1 81 11" xfId="3653"/>
    <cellStyle name="40% - Énfasis1 81 2" xfId="3654"/>
    <cellStyle name="40% - Énfasis1 81 3" xfId="3655"/>
    <cellStyle name="40% - Énfasis1 81 4" xfId="3656"/>
    <cellStyle name="40% - Énfasis1 81 5" xfId="3657"/>
    <cellStyle name="40% - Énfasis1 81 6" xfId="3658"/>
    <cellStyle name="40% - Énfasis1 81 7" xfId="3659"/>
    <cellStyle name="40% - Énfasis1 81 8" xfId="3660"/>
    <cellStyle name="40% - Énfasis1 81 9" xfId="3661"/>
    <cellStyle name="40% - Énfasis1 82 10" xfId="3662"/>
    <cellStyle name="40% - Énfasis1 82 11" xfId="3663"/>
    <cellStyle name="40% - Énfasis1 82 2" xfId="3664"/>
    <cellStyle name="40% - Énfasis1 82 3" xfId="3665"/>
    <cellStyle name="40% - Énfasis1 82 4" xfId="3666"/>
    <cellStyle name="40% - Énfasis1 82 5" xfId="3667"/>
    <cellStyle name="40% - Énfasis1 82 6" xfId="3668"/>
    <cellStyle name="40% - Énfasis1 82 7" xfId="3669"/>
    <cellStyle name="40% - Énfasis1 82 8" xfId="3670"/>
    <cellStyle name="40% - Énfasis1 82 9" xfId="3671"/>
    <cellStyle name="40% - Énfasis1 83 10" xfId="3672"/>
    <cellStyle name="40% - Énfasis1 83 11" xfId="3673"/>
    <cellStyle name="40% - Énfasis1 83 2" xfId="3674"/>
    <cellStyle name="40% - Énfasis1 83 3" xfId="3675"/>
    <cellStyle name="40% - Énfasis1 83 4" xfId="3676"/>
    <cellStyle name="40% - Énfasis1 83 5" xfId="3677"/>
    <cellStyle name="40% - Énfasis1 83 6" xfId="3678"/>
    <cellStyle name="40% - Énfasis1 83 7" xfId="3679"/>
    <cellStyle name="40% - Énfasis1 83 8" xfId="3680"/>
    <cellStyle name="40% - Énfasis1 83 9" xfId="3681"/>
    <cellStyle name="40% - Énfasis1 84 10" xfId="3682"/>
    <cellStyle name="40% - Énfasis1 84 11" xfId="3683"/>
    <cellStyle name="40% - Énfasis1 84 2" xfId="3684"/>
    <cellStyle name="40% - Énfasis1 84 3" xfId="3685"/>
    <cellStyle name="40% - Énfasis1 84 4" xfId="3686"/>
    <cellStyle name="40% - Énfasis1 84 5" xfId="3687"/>
    <cellStyle name="40% - Énfasis1 84 6" xfId="3688"/>
    <cellStyle name="40% - Énfasis1 84 7" xfId="3689"/>
    <cellStyle name="40% - Énfasis1 84 8" xfId="3690"/>
    <cellStyle name="40% - Énfasis1 84 9" xfId="3691"/>
    <cellStyle name="40% - Énfasis1 85 10" xfId="3692"/>
    <cellStyle name="40% - Énfasis1 85 11" xfId="3693"/>
    <cellStyle name="40% - Énfasis1 85 2" xfId="3694"/>
    <cellStyle name="40% - Énfasis1 85 3" xfId="3695"/>
    <cellStyle name="40% - Énfasis1 85 4" xfId="3696"/>
    <cellStyle name="40% - Énfasis1 85 5" xfId="3697"/>
    <cellStyle name="40% - Énfasis1 85 6" xfId="3698"/>
    <cellStyle name="40% - Énfasis1 85 7" xfId="3699"/>
    <cellStyle name="40% - Énfasis1 85 8" xfId="3700"/>
    <cellStyle name="40% - Énfasis1 85 9" xfId="3701"/>
    <cellStyle name="40% - Énfasis1 86 10" xfId="3702"/>
    <cellStyle name="40% - Énfasis1 86 11" xfId="3703"/>
    <cellStyle name="40% - Énfasis1 86 2" xfId="3704"/>
    <cellStyle name="40% - Énfasis1 86 3" xfId="3705"/>
    <cellStyle name="40% - Énfasis1 86 4" xfId="3706"/>
    <cellStyle name="40% - Énfasis1 86 5" xfId="3707"/>
    <cellStyle name="40% - Énfasis1 86 6" xfId="3708"/>
    <cellStyle name="40% - Énfasis1 86 7" xfId="3709"/>
    <cellStyle name="40% - Énfasis1 86 8" xfId="3710"/>
    <cellStyle name="40% - Énfasis1 86 9" xfId="3711"/>
    <cellStyle name="40% - Énfasis1 87 10" xfId="3712"/>
    <cellStyle name="40% - Énfasis1 87 11" xfId="3713"/>
    <cellStyle name="40% - Énfasis1 87 2" xfId="3714"/>
    <cellStyle name="40% - Énfasis1 87 3" xfId="3715"/>
    <cellStyle name="40% - Énfasis1 87 4" xfId="3716"/>
    <cellStyle name="40% - Énfasis1 87 5" xfId="3717"/>
    <cellStyle name="40% - Énfasis1 87 6" xfId="3718"/>
    <cellStyle name="40% - Énfasis1 87 7" xfId="3719"/>
    <cellStyle name="40% - Énfasis1 87 8" xfId="3720"/>
    <cellStyle name="40% - Énfasis1 87 9" xfId="3721"/>
    <cellStyle name="40% - Énfasis1 88 2" xfId="3722"/>
    <cellStyle name="40% - Énfasis1 89 2" xfId="3723"/>
    <cellStyle name="40% - Énfasis1 9" xfId="3724"/>
    <cellStyle name="40% - Énfasis1 9 2" xfId="3725"/>
    <cellStyle name="40% - Énfasis1 90 2" xfId="3726"/>
    <cellStyle name="40% - Énfasis1 91 2" xfId="3727"/>
    <cellStyle name="40% - Énfasis1 92 2" xfId="3728"/>
    <cellStyle name="40% - Énfasis1 93 2" xfId="3729"/>
    <cellStyle name="40% - Énfasis1 94 2" xfId="3730"/>
    <cellStyle name="40% - Énfasis1 95 2" xfId="3731"/>
    <cellStyle name="40% - Énfasis1 96 2" xfId="3732"/>
    <cellStyle name="40% - Énfasis1 97 2" xfId="3733"/>
    <cellStyle name="40% - Énfasis1 98 2" xfId="3734"/>
    <cellStyle name="40% - Énfasis1 99 2" xfId="3735"/>
    <cellStyle name="40% - Énfasis2 10" xfId="3737"/>
    <cellStyle name="40% - Énfasis2 10 2" xfId="3738"/>
    <cellStyle name="40% - Énfasis2 100 2" xfId="3739"/>
    <cellStyle name="40% - Énfasis2 101 2" xfId="3740"/>
    <cellStyle name="40% - Énfasis2 102 2" xfId="3741"/>
    <cellStyle name="40% - Énfasis2 103 2" xfId="3742"/>
    <cellStyle name="40% - Énfasis2 104 2" xfId="3743"/>
    <cellStyle name="40% - Énfasis2 105 2" xfId="3744"/>
    <cellStyle name="40% - Énfasis2 106 2" xfId="3745"/>
    <cellStyle name="40% - Énfasis2 107 2" xfId="3746"/>
    <cellStyle name="40% - Énfasis2 108 2" xfId="3747"/>
    <cellStyle name="40% - Énfasis2 109 2" xfId="3748"/>
    <cellStyle name="40% - Énfasis2 11" xfId="3749"/>
    <cellStyle name="40% - Énfasis2 11 2" xfId="3750"/>
    <cellStyle name="40% - Énfasis2 110 2" xfId="3751"/>
    <cellStyle name="40% - Énfasis2 12" xfId="3752"/>
    <cellStyle name="40% - Énfasis2 12 2" xfId="3753"/>
    <cellStyle name="40% - Énfasis2 13" xfId="3754"/>
    <cellStyle name="40% - Énfasis2 13 2" xfId="3755"/>
    <cellStyle name="40% - Énfasis2 14" xfId="3756"/>
    <cellStyle name="40% - Énfasis2 14 2" xfId="3757"/>
    <cellStyle name="40% - Énfasis2 15" xfId="3758"/>
    <cellStyle name="40% - Énfasis2 15 2" xfId="3759"/>
    <cellStyle name="40% - Énfasis2 16" xfId="3760"/>
    <cellStyle name="40% - Énfasis2 16 2" xfId="3761"/>
    <cellStyle name="40% - Énfasis2 16 3" xfId="3762"/>
    <cellStyle name="40% - Énfasis2 17" xfId="3763"/>
    <cellStyle name="40% - Énfasis2 17 2" xfId="3764"/>
    <cellStyle name="40% - Énfasis2 17 3" xfId="3765"/>
    <cellStyle name="40% - Énfasis2 18" xfId="3766"/>
    <cellStyle name="40% - Énfasis2 18 2" xfId="3767"/>
    <cellStyle name="40% - Énfasis2 18 3" xfId="3768"/>
    <cellStyle name="40% - Énfasis2 19" xfId="3769"/>
    <cellStyle name="40% - Énfasis2 19 2" xfId="3770"/>
    <cellStyle name="40% - Énfasis2 19 3" xfId="3771"/>
    <cellStyle name="40% - Énfasis2 2" xfId="3772"/>
    <cellStyle name="40% - Énfasis2 2 2" xfId="3773"/>
    <cellStyle name="40% - Énfasis2 2 2 2" xfId="3774"/>
    <cellStyle name="40% - Énfasis2 2 3" xfId="3775"/>
    <cellStyle name="40% - Énfasis2 2 3 2" xfId="3776"/>
    <cellStyle name="40% - Énfasis2 2 4" xfId="3777"/>
    <cellStyle name="40% - Énfasis2 2 4 2" xfId="3778"/>
    <cellStyle name="40% - Énfasis2 20" xfId="3779"/>
    <cellStyle name="40% - Énfasis2 20 2" xfId="3780"/>
    <cellStyle name="40% - Énfasis2 20 3" xfId="3781"/>
    <cellStyle name="40% - Énfasis2 21" xfId="3782"/>
    <cellStyle name="40% - Énfasis2 21 10" xfId="3783"/>
    <cellStyle name="40% - Énfasis2 21 2" xfId="3784"/>
    <cellStyle name="40% - Énfasis2 21 2 10" xfId="3785"/>
    <cellStyle name="40% - Énfasis2 21 2 2" xfId="3786"/>
    <cellStyle name="40% - Énfasis2 21 2 3" xfId="3787"/>
    <cellStyle name="40% - Énfasis2 21 2 4" xfId="3788"/>
    <cellStyle name="40% - Énfasis2 21 2 5" xfId="3789"/>
    <cellStyle name="40% - Énfasis2 21 2 6" xfId="3790"/>
    <cellStyle name="40% - Énfasis2 21 2 7" xfId="3791"/>
    <cellStyle name="40% - Énfasis2 21 2 8" xfId="3792"/>
    <cellStyle name="40% - Énfasis2 21 2 9" xfId="3793"/>
    <cellStyle name="40% - Énfasis2 21 3" xfId="3794"/>
    <cellStyle name="40% - Énfasis2 21 4" xfId="3795"/>
    <cellStyle name="40% - Énfasis2 21 5" xfId="3796"/>
    <cellStyle name="40% - Énfasis2 21 6" xfId="3797"/>
    <cellStyle name="40% - Énfasis2 21 7" xfId="3798"/>
    <cellStyle name="40% - Énfasis2 21 8" xfId="3799"/>
    <cellStyle name="40% - Énfasis2 21 9" xfId="3800"/>
    <cellStyle name="40% - Énfasis2 22" xfId="3801"/>
    <cellStyle name="40% - Énfasis2 22 2" xfId="3802"/>
    <cellStyle name="40% - Énfasis2 22 3" xfId="3803"/>
    <cellStyle name="40% - Énfasis2 23" xfId="3804"/>
    <cellStyle name="40% - Énfasis2 23 2" xfId="3805"/>
    <cellStyle name="40% - Énfasis2 23 3" xfId="3806"/>
    <cellStyle name="40% - Énfasis2 23 4" xfId="3807"/>
    <cellStyle name="40% - Énfasis2 24" xfId="3808"/>
    <cellStyle name="40% - Énfasis2 24 2" xfId="3809"/>
    <cellStyle name="40% - Énfasis2 24 3" xfId="3810"/>
    <cellStyle name="40% - Énfasis2 24 4" xfId="3811"/>
    <cellStyle name="40% - Énfasis2 25" xfId="3812"/>
    <cellStyle name="40% - Énfasis2 25 2" xfId="3813"/>
    <cellStyle name="40% - Énfasis2 25 3" xfId="3814"/>
    <cellStyle name="40% - Énfasis2 25 4" xfId="3815"/>
    <cellStyle name="40% - Énfasis2 26" xfId="3816"/>
    <cellStyle name="40% - Énfasis2 26 2" xfId="3817"/>
    <cellStyle name="40% - Énfasis2 26 2 2" xfId="3818"/>
    <cellStyle name="40% - Énfasis2 26 2 3" xfId="3819"/>
    <cellStyle name="40% - Énfasis2 26 2 4" xfId="3820"/>
    <cellStyle name="40% - Énfasis2 26 2 5" xfId="3821"/>
    <cellStyle name="40% - Énfasis2 26 3" xfId="3822"/>
    <cellStyle name="40% - Énfasis2 26 4" xfId="3823"/>
    <cellStyle name="40% - Énfasis2 26 5" xfId="3824"/>
    <cellStyle name="40% - Énfasis2 26 6" xfId="3825"/>
    <cellStyle name="40% - Énfasis2 26 7" xfId="3826"/>
    <cellStyle name="40% - Énfasis2 26 8" xfId="3827"/>
    <cellStyle name="40% - Énfasis2 27" xfId="3828"/>
    <cellStyle name="40% - Énfasis2 27 2" xfId="3829"/>
    <cellStyle name="40% - Énfasis2 27 3" xfId="3830"/>
    <cellStyle name="40% - Énfasis2 27 4" xfId="3831"/>
    <cellStyle name="40% - Énfasis2 27 5" xfId="3832"/>
    <cellStyle name="40% - Énfasis2 27 6" xfId="3833"/>
    <cellStyle name="40% - Énfasis2 27 7" xfId="3834"/>
    <cellStyle name="40% - Énfasis2 27 8" xfId="3835"/>
    <cellStyle name="40% - Énfasis2 28" xfId="3836"/>
    <cellStyle name="40% - Énfasis2 28 2" xfId="3837"/>
    <cellStyle name="40% - Énfasis2 28 3" xfId="3838"/>
    <cellStyle name="40% - Énfasis2 28 4" xfId="3839"/>
    <cellStyle name="40% - Énfasis2 29" xfId="3840"/>
    <cellStyle name="40% - Énfasis2 29 2" xfId="3841"/>
    <cellStyle name="40% - Énfasis2 29 3" xfId="3842"/>
    <cellStyle name="40% - Énfasis2 29 4" xfId="3843"/>
    <cellStyle name="40% - Énfasis2 3" xfId="3844"/>
    <cellStyle name="40% - Énfasis2 3 2" xfId="3845"/>
    <cellStyle name="40% - Énfasis2 3 3" xfId="3846"/>
    <cellStyle name="40% - Énfasis2 30" xfId="3847"/>
    <cellStyle name="40% - Énfasis2 30 2" xfId="3848"/>
    <cellStyle name="40% - Énfasis2 30 3" xfId="3849"/>
    <cellStyle name="40% - Énfasis2 30 4" xfId="3850"/>
    <cellStyle name="40% - Énfasis2 31" xfId="3851"/>
    <cellStyle name="40% - Énfasis2 31 2" xfId="3852"/>
    <cellStyle name="40% - Énfasis2 32" xfId="3853"/>
    <cellStyle name="40% - Énfasis2 32 2" xfId="3854"/>
    <cellStyle name="40% - Énfasis2 33" xfId="3855"/>
    <cellStyle name="40% - Énfasis2 34" xfId="3856"/>
    <cellStyle name="40% - Énfasis2 35" xfId="3857"/>
    <cellStyle name="40% - Énfasis2 36" xfId="3858"/>
    <cellStyle name="40% - Énfasis2 37" xfId="3859"/>
    <cellStyle name="40% - Énfasis2 38" xfId="3860"/>
    <cellStyle name="40% - Énfasis2 39" xfId="3861"/>
    <cellStyle name="40% - Énfasis2 4" xfId="3862"/>
    <cellStyle name="40% - Énfasis2 4 2" xfId="3863"/>
    <cellStyle name="40% - Énfasis2 4 3" xfId="3864"/>
    <cellStyle name="40% - Énfasis2 40" xfId="3865"/>
    <cellStyle name="40% - Énfasis2 41" xfId="3866"/>
    <cellStyle name="40% - Énfasis2 42" xfId="3867"/>
    <cellStyle name="40% - Énfasis2 43" xfId="3868"/>
    <cellStyle name="40% - Énfasis2 44" xfId="3869"/>
    <cellStyle name="40% - Énfasis2 45" xfId="3870"/>
    <cellStyle name="40% - Énfasis2 46" xfId="3871"/>
    <cellStyle name="40% - Énfasis2 47" xfId="3872"/>
    <cellStyle name="40% - Énfasis2 48" xfId="3873"/>
    <cellStyle name="40% - Énfasis2 49" xfId="3874"/>
    <cellStyle name="40% - Énfasis2 5" xfId="3875"/>
    <cellStyle name="40% - Énfasis2 5 2" xfId="3876"/>
    <cellStyle name="40% - Énfasis2 50" xfId="3877"/>
    <cellStyle name="40% - Énfasis2 51" xfId="3878"/>
    <cellStyle name="40% - Énfasis2 52" xfId="3879"/>
    <cellStyle name="40% - Énfasis2 53" xfId="3880"/>
    <cellStyle name="40% - Énfasis2 54" xfId="3881"/>
    <cellStyle name="40% - Énfasis2 55" xfId="3882"/>
    <cellStyle name="40% - Énfasis2 56" xfId="3883"/>
    <cellStyle name="40% - Énfasis2 57" xfId="3884"/>
    <cellStyle name="40% - Énfasis2 58" xfId="3885"/>
    <cellStyle name="40% - Énfasis2 59" xfId="3886"/>
    <cellStyle name="40% - Énfasis2 6" xfId="3887"/>
    <cellStyle name="40% - Énfasis2 6 2" xfId="3888"/>
    <cellStyle name="40% - Énfasis2 60" xfId="3889"/>
    <cellStyle name="40% - Énfasis2 61" xfId="3890"/>
    <cellStyle name="40% - Énfasis2 61 10" xfId="3891"/>
    <cellStyle name="40% - Énfasis2 61 11" xfId="3892"/>
    <cellStyle name="40% - Énfasis2 61 2" xfId="3893"/>
    <cellStyle name="40% - Énfasis2 61 3" xfId="3894"/>
    <cellStyle name="40% - Énfasis2 61 4" xfId="3895"/>
    <cellStyle name="40% - Énfasis2 61 5" xfId="3896"/>
    <cellStyle name="40% - Énfasis2 61 6" xfId="3897"/>
    <cellStyle name="40% - Énfasis2 61 7" xfId="3898"/>
    <cellStyle name="40% - Énfasis2 61 8" xfId="3899"/>
    <cellStyle name="40% - Énfasis2 61 9" xfId="3900"/>
    <cellStyle name="40% - Énfasis2 62" xfId="3736"/>
    <cellStyle name="40% - Énfasis2 62 10" xfId="3901"/>
    <cellStyle name="40% - Énfasis2 62 11" xfId="3902"/>
    <cellStyle name="40% - Énfasis2 62 2" xfId="3903"/>
    <cellStyle name="40% - Énfasis2 62 3" xfId="3904"/>
    <cellStyle name="40% - Énfasis2 62 4" xfId="3905"/>
    <cellStyle name="40% - Énfasis2 62 5" xfId="3906"/>
    <cellStyle name="40% - Énfasis2 62 6" xfId="3907"/>
    <cellStyle name="40% - Énfasis2 62 7" xfId="3908"/>
    <cellStyle name="40% - Énfasis2 62 8" xfId="3909"/>
    <cellStyle name="40% - Énfasis2 62 9" xfId="3910"/>
    <cellStyle name="40% - Énfasis2 63 10" xfId="3911"/>
    <cellStyle name="40% - Énfasis2 63 11" xfId="3912"/>
    <cellStyle name="40% - Énfasis2 63 2" xfId="3913"/>
    <cellStyle name="40% - Énfasis2 63 3" xfId="3914"/>
    <cellStyle name="40% - Énfasis2 63 4" xfId="3915"/>
    <cellStyle name="40% - Énfasis2 63 5" xfId="3916"/>
    <cellStyle name="40% - Énfasis2 63 6" xfId="3917"/>
    <cellStyle name="40% - Énfasis2 63 7" xfId="3918"/>
    <cellStyle name="40% - Énfasis2 63 8" xfId="3919"/>
    <cellStyle name="40% - Énfasis2 63 9" xfId="3920"/>
    <cellStyle name="40% - Énfasis2 64 10" xfId="3921"/>
    <cellStyle name="40% - Énfasis2 64 11" xfId="3922"/>
    <cellStyle name="40% - Énfasis2 64 2" xfId="3923"/>
    <cellStyle name="40% - Énfasis2 64 3" xfId="3924"/>
    <cellStyle name="40% - Énfasis2 64 4" xfId="3925"/>
    <cellStyle name="40% - Énfasis2 64 5" xfId="3926"/>
    <cellStyle name="40% - Énfasis2 64 6" xfId="3927"/>
    <cellStyle name="40% - Énfasis2 64 7" xfId="3928"/>
    <cellStyle name="40% - Énfasis2 64 8" xfId="3929"/>
    <cellStyle name="40% - Énfasis2 64 9" xfId="3930"/>
    <cellStyle name="40% - Énfasis2 65 10" xfId="3931"/>
    <cellStyle name="40% - Énfasis2 65 11" xfId="3932"/>
    <cellStyle name="40% - Énfasis2 65 2" xfId="3933"/>
    <cellStyle name="40% - Énfasis2 65 3" xfId="3934"/>
    <cellStyle name="40% - Énfasis2 65 4" xfId="3935"/>
    <cellStyle name="40% - Énfasis2 65 5" xfId="3936"/>
    <cellStyle name="40% - Énfasis2 65 6" xfId="3937"/>
    <cellStyle name="40% - Énfasis2 65 7" xfId="3938"/>
    <cellStyle name="40% - Énfasis2 65 8" xfId="3939"/>
    <cellStyle name="40% - Énfasis2 65 9" xfId="3940"/>
    <cellStyle name="40% - Énfasis2 66 10" xfId="3941"/>
    <cellStyle name="40% - Énfasis2 66 11" xfId="3942"/>
    <cellStyle name="40% - Énfasis2 66 2" xfId="3943"/>
    <cellStyle name="40% - Énfasis2 66 3" xfId="3944"/>
    <cellStyle name="40% - Énfasis2 66 4" xfId="3945"/>
    <cellStyle name="40% - Énfasis2 66 5" xfId="3946"/>
    <cellStyle name="40% - Énfasis2 66 6" xfId="3947"/>
    <cellStyle name="40% - Énfasis2 66 7" xfId="3948"/>
    <cellStyle name="40% - Énfasis2 66 8" xfId="3949"/>
    <cellStyle name="40% - Énfasis2 66 9" xfId="3950"/>
    <cellStyle name="40% - Énfasis2 67 10" xfId="3951"/>
    <cellStyle name="40% - Énfasis2 67 11" xfId="3952"/>
    <cellStyle name="40% - Énfasis2 67 2" xfId="3953"/>
    <cellStyle name="40% - Énfasis2 67 3" xfId="3954"/>
    <cellStyle name="40% - Énfasis2 67 4" xfId="3955"/>
    <cellStyle name="40% - Énfasis2 67 5" xfId="3956"/>
    <cellStyle name="40% - Énfasis2 67 6" xfId="3957"/>
    <cellStyle name="40% - Énfasis2 67 7" xfId="3958"/>
    <cellStyle name="40% - Énfasis2 67 8" xfId="3959"/>
    <cellStyle name="40% - Énfasis2 67 9" xfId="3960"/>
    <cellStyle name="40% - Énfasis2 68 10" xfId="3961"/>
    <cellStyle name="40% - Énfasis2 68 11" xfId="3962"/>
    <cellStyle name="40% - Énfasis2 68 2" xfId="3963"/>
    <cellStyle name="40% - Énfasis2 68 3" xfId="3964"/>
    <cellStyle name="40% - Énfasis2 68 4" xfId="3965"/>
    <cellStyle name="40% - Énfasis2 68 5" xfId="3966"/>
    <cellStyle name="40% - Énfasis2 68 6" xfId="3967"/>
    <cellStyle name="40% - Énfasis2 68 7" xfId="3968"/>
    <cellStyle name="40% - Énfasis2 68 8" xfId="3969"/>
    <cellStyle name="40% - Énfasis2 68 9" xfId="3970"/>
    <cellStyle name="40% - Énfasis2 69 10" xfId="3971"/>
    <cellStyle name="40% - Énfasis2 69 11" xfId="3972"/>
    <cellStyle name="40% - Énfasis2 69 2" xfId="3973"/>
    <cellStyle name="40% - Énfasis2 69 3" xfId="3974"/>
    <cellStyle name="40% - Énfasis2 69 4" xfId="3975"/>
    <cellStyle name="40% - Énfasis2 69 5" xfId="3976"/>
    <cellStyle name="40% - Énfasis2 69 6" xfId="3977"/>
    <cellStyle name="40% - Énfasis2 69 7" xfId="3978"/>
    <cellStyle name="40% - Énfasis2 69 8" xfId="3979"/>
    <cellStyle name="40% - Énfasis2 69 9" xfId="3980"/>
    <cellStyle name="40% - Énfasis2 7" xfId="3981"/>
    <cellStyle name="40% - Énfasis2 7 2" xfId="3982"/>
    <cellStyle name="40% - Énfasis2 70 10" xfId="3983"/>
    <cellStyle name="40% - Énfasis2 70 11" xfId="3984"/>
    <cellStyle name="40% - Énfasis2 70 2" xfId="3985"/>
    <cellStyle name="40% - Énfasis2 70 3" xfId="3986"/>
    <cellStyle name="40% - Énfasis2 70 4" xfId="3987"/>
    <cellStyle name="40% - Énfasis2 70 5" xfId="3988"/>
    <cellStyle name="40% - Énfasis2 70 6" xfId="3989"/>
    <cellStyle name="40% - Énfasis2 70 7" xfId="3990"/>
    <cellStyle name="40% - Énfasis2 70 8" xfId="3991"/>
    <cellStyle name="40% - Énfasis2 70 9" xfId="3992"/>
    <cellStyle name="40% - Énfasis2 71 10" xfId="3993"/>
    <cellStyle name="40% - Énfasis2 71 11" xfId="3994"/>
    <cellStyle name="40% - Énfasis2 71 2" xfId="3995"/>
    <cellStyle name="40% - Énfasis2 71 3" xfId="3996"/>
    <cellStyle name="40% - Énfasis2 71 4" xfId="3997"/>
    <cellStyle name="40% - Énfasis2 71 5" xfId="3998"/>
    <cellStyle name="40% - Énfasis2 71 6" xfId="3999"/>
    <cellStyle name="40% - Énfasis2 71 7" xfId="4000"/>
    <cellStyle name="40% - Énfasis2 71 8" xfId="4001"/>
    <cellStyle name="40% - Énfasis2 71 9" xfId="4002"/>
    <cellStyle name="40% - Énfasis2 72 10" xfId="4003"/>
    <cellStyle name="40% - Énfasis2 72 11" xfId="4004"/>
    <cellStyle name="40% - Énfasis2 72 2" xfId="4005"/>
    <cellStyle name="40% - Énfasis2 72 3" xfId="4006"/>
    <cellStyle name="40% - Énfasis2 72 4" xfId="4007"/>
    <cellStyle name="40% - Énfasis2 72 5" xfId="4008"/>
    <cellStyle name="40% - Énfasis2 72 6" xfId="4009"/>
    <cellStyle name="40% - Énfasis2 72 7" xfId="4010"/>
    <cellStyle name="40% - Énfasis2 72 8" xfId="4011"/>
    <cellStyle name="40% - Énfasis2 72 9" xfId="4012"/>
    <cellStyle name="40% - Énfasis2 73 10" xfId="4013"/>
    <cellStyle name="40% - Énfasis2 73 11" xfId="4014"/>
    <cellStyle name="40% - Énfasis2 73 2" xfId="4015"/>
    <cellStyle name="40% - Énfasis2 73 3" xfId="4016"/>
    <cellStyle name="40% - Énfasis2 73 4" xfId="4017"/>
    <cellStyle name="40% - Énfasis2 73 5" xfId="4018"/>
    <cellStyle name="40% - Énfasis2 73 6" xfId="4019"/>
    <cellStyle name="40% - Énfasis2 73 7" xfId="4020"/>
    <cellStyle name="40% - Énfasis2 73 8" xfId="4021"/>
    <cellStyle name="40% - Énfasis2 73 9" xfId="4022"/>
    <cellStyle name="40% - Énfasis2 74 10" xfId="4023"/>
    <cellStyle name="40% - Énfasis2 74 11" xfId="4024"/>
    <cellStyle name="40% - Énfasis2 74 2" xfId="4025"/>
    <cellStyle name="40% - Énfasis2 74 3" xfId="4026"/>
    <cellStyle name="40% - Énfasis2 74 4" xfId="4027"/>
    <cellStyle name="40% - Énfasis2 74 5" xfId="4028"/>
    <cellStyle name="40% - Énfasis2 74 6" xfId="4029"/>
    <cellStyle name="40% - Énfasis2 74 7" xfId="4030"/>
    <cellStyle name="40% - Énfasis2 74 8" xfId="4031"/>
    <cellStyle name="40% - Énfasis2 74 9" xfId="4032"/>
    <cellStyle name="40% - Énfasis2 75 10" xfId="4033"/>
    <cellStyle name="40% - Énfasis2 75 11" xfId="4034"/>
    <cellStyle name="40% - Énfasis2 75 2" xfId="4035"/>
    <cellStyle name="40% - Énfasis2 75 3" xfId="4036"/>
    <cellStyle name="40% - Énfasis2 75 4" xfId="4037"/>
    <cellStyle name="40% - Énfasis2 75 5" xfId="4038"/>
    <cellStyle name="40% - Énfasis2 75 6" xfId="4039"/>
    <cellStyle name="40% - Énfasis2 75 7" xfId="4040"/>
    <cellStyle name="40% - Énfasis2 75 8" xfId="4041"/>
    <cellStyle name="40% - Énfasis2 75 9" xfId="4042"/>
    <cellStyle name="40% - Énfasis2 76 10" xfId="4043"/>
    <cellStyle name="40% - Énfasis2 76 11" xfId="4044"/>
    <cellStyle name="40% - Énfasis2 76 2" xfId="4045"/>
    <cellStyle name="40% - Énfasis2 76 3" xfId="4046"/>
    <cellStyle name="40% - Énfasis2 76 4" xfId="4047"/>
    <cellStyle name="40% - Énfasis2 76 5" xfId="4048"/>
    <cellStyle name="40% - Énfasis2 76 6" xfId="4049"/>
    <cellStyle name="40% - Énfasis2 76 7" xfId="4050"/>
    <cellStyle name="40% - Énfasis2 76 8" xfId="4051"/>
    <cellStyle name="40% - Énfasis2 76 9" xfId="4052"/>
    <cellStyle name="40% - Énfasis2 77 10" xfId="4053"/>
    <cellStyle name="40% - Énfasis2 77 11" xfId="4054"/>
    <cellStyle name="40% - Énfasis2 77 2" xfId="4055"/>
    <cellStyle name="40% - Énfasis2 77 3" xfId="4056"/>
    <cellStyle name="40% - Énfasis2 77 4" xfId="4057"/>
    <cellStyle name="40% - Énfasis2 77 5" xfId="4058"/>
    <cellStyle name="40% - Énfasis2 77 6" xfId="4059"/>
    <cellStyle name="40% - Énfasis2 77 7" xfId="4060"/>
    <cellStyle name="40% - Énfasis2 77 8" xfId="4061"/>
    <cellStyle name="40% - Énfasis2 77 9" xfId="4062"/>
    <cellStyle name="40% - Énfasis2 78 10" xfId="4063"/>
    <cellStyle name="40% - Énfasis2 78 11" xfId="4064"/>
    <cellStyle name="40% - Énfasis2 78 2" xfId="4065"/>
    <cellStyle name="40% - Énfasis2 78 3" xfId="4066"/>
    <cellStyle name="40% - Énfasis2 78 4" xfId="4067"/>
    <cellStyle name="40% - Énfasis2 78 5" xfId="4068"/>
    <cellStyle name="40% - Énfasis2 78 6" xfId="4069"/>
    <cellStyle name="40% - Énfasis2 78 7" xfId="4070"/>
    <cellStyle name="40% - Énfasis2 78 8" xfId="4071"/>
    <cellStyle name="40% - Énfasis2 78 9" xfId="4072"/>
    <cellStyle name="40% - Énfasis2 79 10" xfId="4073"/>
    <cellStyle name="40% - Énfasis2 79 11" xfId="4074"/>
    <cellStyle name="40% - Énfasis2 79 2" xfId="4075"/>
    <cellStyle name="40% - Énfasis2 79 3" xfId="4076"/>
    <cellStyle name="40% - Énfasis2 79 4" xfId="4077"/>
    <cellStyle name="40% - Énfasis2 79 5" xfId="4078"/>
    <cellStyle name="40% - Énfasis2 79 6" xfId="4079"/>
    <cellStyle name="40% - Énfasis2 79 7" xfId="4080"/>
    <cellStyle name="40% - Énfasis2 79 8" xfId="4081"/>
    <cellStyle name="40% - Énfasis2 79 9" xfId="4082"/>
    <cellStyle name="40% - Énfasis2 8" xfId="4083"/>
    <cellStyle name="40% - Énfasis2 8 2" xfId="4084"/>
    <cellStyle name="40% - Énfasis2 80 10" xfId="4085"/>
    <cellStyle name="40% - Énfasis2 80 11" xfId="4086"/>
    <cellStyle name="40% - Énfasis2 80 2" xfId="4087"/>
    <cellStyle name="40% - Énfasis2 80 3" xfId="4088"/>
    <cellStyle name="40% - Énfasis2 80 4" xfId="4089"/>
    <cellStyle name="40% - Énfasis2 80 5" xfId="4090"/>
    <cellStyle name="40% - Énfasis2 80 6" xfId="4091"/>
    <cellStyle name="40% - Énfasis2 80 7" xfId="4092"/>
    <cellStyle name="40% - Énfasis2 80 8" xfId="4093"/>
    <cellStyle name="40% - Énfasis2 80 9" xfId="4094"/>
    <cellStyle name="40% - Énfasis2 81 10" xfId="4095"/>
    <cellStyle name="40% - Énfasis2 81 11" xfId="4096"/>
    <cellStyle name="40% - Énfasis2 81 2" xfId="4097"/>
    <cellStyle name="40% - Énfasis2 81 3" xfId="4098"/>
    <cellStyle name="40% - Énfasis2 81 4" xfId="4099"/>
    <cellStyle name="40% - Énfasis2 81 5" xfId="4100"/>
    <cellStyle name="40% - Énfasis2 81 6" xfId="4101"/>
    <cellStyle name="40% - Énfasis2 81 7" xfId="4102"/>
    <cellStyle name="40% - Énfasis2 81 8" xfId="4103"/>
    <cellStyle name="40% - Énfasis2 81 9" xfId="4104"/>
    <cellStyle name="40% - Énfasis2 82 10" xfId="4105"/>
    <cellStyle name="40% - Énfasis2 82 11" xfId="4106"/>
    <cellStyle name="40% - Énfasis2 82 2" xfId="4107"/>
    <cellStyle name="40% - Énfasis2 82 3" xfId="4108"/>
    <cellStyle name="40% - Énfasis2 82 4" xfId="4109"/>
    <cellStyle name="40% - Énfasis2 82 5" xfId="4110"/>
    <cellStyle name="40% - Énfasis2 82 6" xfId="4111"/>
    <cellStyle name="40% - Énfasis2 82 7" xfId="4112"/>
    <cellStyle name="40% - Énfasis2 82 8" xfId="4113"/>
    <cellStyle name="40% - Énfasis2 82 9" xfId="4114"/>
    <cellStyle name="40% - Énfasis2 83 10" xfId="4115"/>
    <cellStyle name="40% - Énfasis2 83 11" xfId="4116"/>
    <cellStyle name="40% - Énfasis2 83 2" xfId="4117"/>
    <cellStyle name="40% - Énfasis2 83 3" xfId="4118"/>
    <cellStyle name="40% - Énfasis2 83 4" xfId="4119"/>
    <cellStyle name="40% - Énfasis2 83 5" xfId="4120"/>
    <cellStyle name="40% - Énfasis2 83 6" xfId="4121"/>
    <cellStyle name="40% - Énfasis2 83 7" xfId="4122"/>
    <cellStyle name="40% - Énfasis2 83 8" xfId="4123"/>
    <cellStyle name="40% - Énfasis2 83 9" xfId="4124"/>
    <cellStyle name="40% - Énfasis2 84 10" xfId="4125"/>
    <cellStyle name="40% - Énfasis2 84 11" xfId="4126"/>
    <cellStyle name="40% - Énfasis2 84 2" xfId="4127"/>
    <cellStyle name="40% - Énfasis2 9" xfId="4128"/>
    <cellStyle name="40% - Énfasis2 9 2" xfId="4129"/>
    <cellStyle name="40% - Énfasis3 10" xfId="4131"/>
    <cellStyle name="40% - Énfasis3 10 2" xfId="4132"/>
    <cellStyle name="40% - Énfasis3 11" xfId="4133"/>
    <cellStyle name="40% - Énfasis3 11 2" xfId="4134"/>
    <cellStyle name="40% - Énfasis3 12" xfId="4135"/>
    <cellStyle name="40% - Énfasis3 12 2" xfId="4136"/>
    <cellStyle name="40% - Énfasis3 13" xfId="4137"/>
    <cellStyle name="40% - Énfasis3 13 2" xfId="4138"/>
    <cellStyle name="40% - Énfasis3 14" xfId="4139"/>
    <cellStyle name="40% - Énfasis3 14 2" xfId="4140"/>
    <cellStyle name="40% - Énfasis3 15" xfId="4141"/>
    <cellStyle name="40% - Énfasis3 15 2" xfId="4142"/>
    <cellStyle name="40% - Énfasis3 16" xfId="4143"/>
    <cellStyle name="40% - Énfasis3 16 2" xfId="4144"/>
    <cellStyle name="40% - Énfasis3 16 3" xfId="4145"/>
    <cellStyle name="40% - Énfasis3 17" xfId="4146"/>
    <cellStyle name="40% - Énfasis3 17 2" xfId="4147"/>
    <cellStyle name="40% - Énfasis3 17 3" xfId="4148"/>
    <cellStyle name="40% - Énfasis3 18" xfId="4149"/>
    <cellStyle name="40% - Énfasis3 18 2" xfId="4150"/>
    <cellStyle name="40% - Énfasis3 18 3" xfId="4151"/>
    <cellStyle name="40% - Énfasis3 19" xfId="4152"/>
    <cellStyle name="40% - Énfasis3 19 2" xfId="4153"/>
    <cellStyle name="40% - Énfasis3 19 3" xfId="4154"/>
    <cellStyle name="40% - Énfasis3 2" xfId="4155"/>
    <cellStyle name="40% - Énfasis3 2 2" xfId="4156"/>
    <cellStyle name="40% - Énfasis3 2 2 2" xfId="4157"/>
    <cellStyle name="40% - Énfasis3 2 2 3" xfId="4158"/>
    <cellStyle name="40% - Énfasis3 2 3" xfId="4159"/>
    <cellStyle name="40% - Énfasis3 2 4" xfId="4160"/>
    <cellStyle name="40% - Énfasis3 20" xfId="4161"/>
    <cellStyle name="40% - Énfasis3 20 2" xfId="4162"/>
    <cellStyle name="40% - Énfasis3 20 3" xfId="4163"/>
    <cellStyle name="40% - Énfasis3 21" xfId="4164"/>
    <cellStyle name="40% - Énfasis3 21 2" xfId="4165"/>
    <cellStyle name="40% - Énfasis3 21 3" xfId="4166"/>
    <cellStyle name="40% - Énfasis3 22" xfId="4167"/>
    <cellStyle name="40% - Énfasis3 22 2" xfId="4168"/>
    <cellStyle name="40% - Énfasis3 22 3" xfId="4169"/>
    <cellStyle name="40% - Énfasis3 23" xfId="4170"/>
    <cellStyle name="40% - Énfasis3 23 2" xfId="4171"/>
    <cellStyle name="40% - Énfasis3 23 3" xfId="4172"/>
    <cellStyle name="40% - Énfasis3 24" xfId="4173"/>
    <cellStyle name="40% - Énfasis3 24 2" xfId="4174"/>
    <cellStyle name="40% - Énfasis3 24 3" xfId="4175"/>
    <cellStyle name="40% - Énfasis3 25" xfId="4176"/>
    <cellStyle name="40% - Énfasis3 25 2" xfId="4177"/>
    <cellStyle name="40% - Énfasis3 25 3" xfId="4178"/>
    <cellStyle name="40% - Énfasis3 26" xfId="4179"/>
    <cellStyle name="40% - Énfasis3 26 2" xfId="4180"/>
    <cellStyle name="40% - Énfasis3 27" xfId="4181"/>
    <cellStyle name="40% - Énfasis3 28" xfId="4182"/>
    <cellStyle name="40% - Énfasis3 29" xfId="4183"/>
    <cellStyle name="40% - Énfasis3 3" xfId="4184"/>
    <cellStyle name="40% - Énfasis3 3 2" xfId="4185"/>
    <cellStyle name="40% - Énfasis3 3 2 2" xfId="4186"/>
    <cellStyle name="40% - Énfasis3 3 2 3" xfId="4187"/>
    <cellStyle name="40% - Énfasis3 3 3" xfId="4188"/>
    <cellStyle name="40% - Énfasis3 3 4" xfId="4189"/>
    <cellStyle name="40% - Énfasis3 30" xfId="4190"/>
    <cellStyle name="40% - Énfasis3 31" xfId="4191"/>
    <cellStyle name="40% - Énfasis3 32" xfId="4192"/>
    <cellStyle name="40% - Énfasis3 33" xfId="4130"/>
    <cellStyle name="40% - Énfasis3 4" xfId="4193"/>
    <cellStyle name="40% - Énfasis3 4 2" xfId="4194"/>
    <cellStyle name="40% - Énfasis3 5" xfId="4195"/>
    <cellStyle name="40% - Énfasis3 5 2" xfId="4196"/>
    <cellStyle name="40% - Énfasis3 5 3" xfId="4197"/>
    <cellStyle name="40% - Énfasis3 6" xfId="4198"/>
    <cellStyle name="40% - Énfasis3 6 2" xfId="4199"/>
    <cellStyle name="40% - Énfasis3 6 3" xfId="4200"/>
    <cellStyle name="40% - Énfasis3 7" xfId="4201"/>
    <cellStyle name="40% - Énfasis3 7 2" xfId="4202"/>
    <cellStyle name="40% - Énfasis3 8" xfId="4203"/>
    <cellStyle name="40% - Énfasis3 8 2" xfId="4204"/>
    <cellStyle name="40% - Énfasis3 9" xfId="4205"/>
    <cellStyle name="40% - Énfasis3 9 2" xfId="4206"/>
    <cellStyle name="40% - Énfasis4 10" xfId="4208"/>
    <cellStyle name="40% - Énfasis4 10 2" xfId="4209"/>
    <cellStyle name="40% - Énfasis4 11" xfId="4210"/>
    <cellStyle name="40% - Énfasis4 11 2" xfId="4211"/>
    <cellStyle name="40% - Énfasis4 12" xfId="4212"/>
    <cellStyle name="40% - Énfasis4 12 2" xfId="4213"/>
    <cellStyle name="40% - Énfasis4 13" xfId="4214"/>
    <cellStyle name="40% - Énfasis4 13 2" xfId="4215"/>
    <cellStyle name="40% - Énfasis4 14" xfId="4216"/>
    <cellStyle name="40% - Énfasis4 14 2" xfId="4217"/>
    <cellStyle name="40% - Énfasis4 15" xfId="4218"/>
    <cellStyle name="40% - Énfasis4 15 2" xfId="4219"/>
    <cellStyle name="40% - Énfasis4 16" xfId="4220"/>
    <cellStyle name="40% - Énfasis4 16 2" xfId="4221"/>
    <cellStyle name="40% - Énfasis4 16 3" xfId="4222"/>
    <cellStyle name="40% - Énfasis4 17" xfId="4223"/>
    <cellStyle name="40% - Énfasis4 17 2" xfId="4224"/>
    <cellStyle name="40% - Énfasis4 17 3" xfId="4225"/>
    <cellStyle name="40% - Énfasis4 18" xfId="4226"/>
    <cellStyle name="40% - Énfasis4 18 2" xfId="4227"/>
    <cellStyle name="40% - Énfasis4 18 3" xfId="4228"/>
    <cellStyle name="40% - Énfasis4 19" xfId="4229"/>
    <cellStyle name="40% - Énfasis4 19 2" xfId="4230"/>
    <cellStyle name="40% - Énfasis4 19 3" xfId="4231"/>
    <cellStyle name="40% - Énfasis4 2" xfId="4232"/>
    <cellStyle name="40% - Énfasis4 2 2" xfId="4233"/>
    <cellStyle name="40% - Énfasis4 2 2 2" xfId="4234"/>
    <cellStyle name="40% - Énfasis4 2 2 3" xfId="4235"/>
    <cellStyle name="40% - Énfasis4 2 3" xfId="4236"/>
    <cellStyle name="40% - Énfasis4 2 4" xfId="4237"/>
    <cellStyle name="40% - Énfasis4 20" xfId="4238"/>
    <cellStyle name="40% - Énfasis4 20 2" xfId="4239"/>
    <cellStyle name="40% - Énfasis4 20 3" xfId="4240"/>
    <cellStyle name="40% - Énfasis4 21" xfId="4241"/>
    <cellStyle name="40% - Énfasis4 21 2" xfId="4242"/>
    <cellStyle name="40% - Énfasis4 21 3" xfId="4243"/>
    <cellStyle name="40% - Énfasis4 22" xfId="4244"/>
    <cellStyle name="40% - Énfasis4 22 2" xfId="4245"/>
    <cellStyle name="40% - Énfasis4 22 3" xfId="4246"/>
    <cellStyle name="40% - Énfasis4 23" xfId="4247"/>
    <cellStyle name="40% - Énfasis4 23 2" xfId="4248"/>
    <cellStyle name="40% - Énfasis4 23 3" xfId="4249"/>
    <cellStyle name="40% - Énfasis4 24" xfId="4250"/>
    <cellStyle name="40% - Énfasis4 24 2" xfId="4251"/>
    <cellStyle name="40% - Énfasis4 24 3" xfId="4252"/>
    <cellStyle name="40% - Énfasis4 25" xfId="4253"/>
    <cellStyle name="40% - Énfasis4 25 2" xfId="4254"/>
    <cellStyle name="40% - Énfasis4 25 3" xfId="4255"/>
    <cellStyle name="40% - Énfasis4 26" xfId="4256"/>
    <cellStyle name="40% - Énfasis4 26 2" xfId="4257"/>
    <cellStyle name="40% - Énfasis4 27" xfId="4258"/>
    <cellStyle name="40% - Énfasis4 28" xfId="4259"/>
    <cellStyle name="40% - Énfasis4 29" xfId="4260"/>
    <cellStyle name="40% - Énfasis4 3" xfId="4261"/>
    <cellStyle name="40% - Énfasis4 3 2" xfId="4262"/>
    <cellStyle name="40% - Énfasis4 3 2 2" xfId="4263"/>
    <cellStyle name="40% - Énfasis4 3 2 3" xfId="4264"/>
    <cellStyle name="40% - Énfasis4 3 3" xfId="4265"/>
    <cellStyle name="40% - Énfasis4 3 4" xfId="4266"/>
    <cellStyle name="40% - Énfasis4 30" xfId="4267"/>
    <cellStyle name="40% - Énfasis4 31" xfId="4268"/>
    <cellStyle name="40% - Énfasis4 32" xfId="4269"/>
    <cellStyle name="40% - Énfasis4 33" xfId="4207"/>
    <cellStyle name="40% - Énfasis4 4" xfId="4270"/>
    <cellStyle name="40% - Énfasis4 4 2" xfId="4271"/>
    <cellStyle name="40% - Énfasis4 5" xfId="4272"/>
    <cellStyle name="40% - Énfasis4 5 2" xfId="4273"/>
    <cellStyle name="40% - Énfasis4 5 3" xfId="4274"/>
    <cellStyle name="40% - Énfasis4 6" xfId="4275"/>
    <cellStyle name="40% - Énfasis4 6 2" xfId="4276"/>
    <cellStyle name="40% - Énfasis4 6 3" xfId="4277"/>
    <cellStyle name="40% - Énfasis4 7" xfId="4278"/>
    <cellStyle name="40% - Énfasis4 7 2" xfId="4279"/>
    <cellStyle name="40% - Énfasis4 8" xfId="4280"/>
    <cellStyle name="40% - Énfasis4 8 2" xfId="4281"/>
    <cellStyle name="40% - Énfasis4 9" xfId="4282"/>
    <cellStyle name="40% - Énfasis4 9 2" xfId="4283"/>
    <cellStyle name="40% - Énfasis5 10" xfId="4285"/>
    <cellStyle name="40% - Énfasis5 10 2" xfId="4286"/>
    <cellStyle name="40% - Énfasis5 11" xfId="4287"/>
    <cellStyle name="40% - Énfasis5 11 2" xfId="4288"/>
    <cellStyle name="40% - Énfasis5 12" xfId="4289"/>
    <cellStyle name="40% - Énfasis5 12 2" xfId="4290"/>
    <cellStyle name="40% - Énfasis5 13" xfId="4291"/>
    <cellStyle name="40% - Énfasis5 13 2" xfId="4292"/>
    <cellStyle name="40% - Énfasis5 14" xfId="4293"/>
    <cellStyle name="40% - Énfasis5 14 2" xfId="4294"/>
    <cellStyle name="40% - Énfasis5 15" xfId="4295"/>
    <cellStyle name="40% - Énfasis5 15 2" xfId="4296"/>
    <cellStyle name="40% - Énfasis5 16" xfId="4297"/>
    <cellStyle name="40% - Énfasis5 16 2" xfId="4298"/>
    <cellStyle name="40% - Énfasis5 16 3" xfId="4299"/>
    <cellStyle name="40% - Énfasis5 17" xfId="4300"/>
    <cellStyle name="40% - Énfasis5 17 2" xfId="4301"/>
    <cellStyle name="40% - Énfasis5 17 3" xfId="4302"/>
    <cellStyle name="40% - Énfasis5 18" xfId="4303"/>
    <cellStyle name="40% - Énfasis5 18 2" xfId="4304"/>
    <cellStyle name="40% - Énfasis5 18 3" xfId="4305"/>
    <cellStyle name="40% - Énfasis5 19" xfId="4306"/>
    <cellStyle name="40% - Énfasis5 19 2" xfId="4307"/>
    <cellStyle name="40% - Énfasis5 19 3" xfId="4308"/>
    <cellStyle name="40% - Énfasis5 2" xfId="4309"/>
    <cellStyle name="40% - Énfasis5 2 2" xfId="4310"/>
    <cellStyle name="40% - Énfasis5 2 2 2" xfId="4311"/>
    <cellStyle name="40% - Énfasis5 2 2 3" xfId="4312"/>
    <cellStyle name="40% - Énfasis5 2 3" xfId="4313"/>
    <cellStyle name="40% - Énfasis5 2 4" xfId="4314"/>
    <cellStyle name="40% - Énfasis5 20" xfId="4315"/>
    <cellStyle name="40% - Énfasis5 20 2" xfId="4316"/>
    <cellStyle name="40% - Énfasis5 20 3" xfId="4317"/>
    <cellStyle name="40% - Énfasis5 21" xfId="4318"/>
    <cellStyle name="40% - Énfasis5 21 2" xfId="4319"/>
    <cellStyle name="40% - Énfasis5 21 3" xfId="4320"/>
    <cellStyle name="40% - Énfasis5 22" xfId="4321"/>
    <cellStyle name="40% - Énfasis5 22 2" xfId="4322"/>
    <cellStyle name="40% - Énfasis5 22 3" xfId="4323"/>
    <cellStyle name="40% - Énfasis5 23" xfId="4324"/>
    <cellStyle name="40% - Énfasis5 23 2" xfId="4325"/>
    <cellStyle name="40% - Énfasis5 23 3" xfId="4326"/>
    <cellStyle name="40% - Énfasis5 24" xfId="4327"/>
    <cellStyle name="40% - Énfasis5 24 2" xfId="4328"/>
    <cellStyle name="40% - Énfasis5 24 3" xfId="4329"/>
    <cellStyle name="40% - Énfasis5 25" xfId="4330"/>
    <cellStyle name="40% - Énfasis5 25 2" xfId="4331"/>
    <cellStyle name="40% - Énfasis5 25 3" xfId="4332"/>
    <cellStyle name="40% - Énfasis5 26" xfId="4333"/>
    <cellStyle name="40% - Énfasis5 26 2" xfId="4334"/>
    <cellStyle name="40% - Énfasis5 27" xfId="4335"/>
    <cellStyle name="40% - Énfasis5 28" xfId="4336"/>
    <cellStyle name="40% - Énfasis5 29" xfId="4337"/>
    <cellStyle name="40% - Énfasis5 3" xfId="4338"/>
    <cellStyle name="40% - Énfasis5 3 2" xfId="4339"/>
    <cellStyle name="40% - Énfasis5 3 2 2" xfId="4340"/>
    <cellStyle name="40% - Énfasis5 3 2 3" xfId="4341"/>
    <cellStyle name="40% - Énfasis5 3 3" xfId="4342"/>
    <cellStyle name="40% - Énfasis5 3 4" xfId="4343"/>
    <cellStyle name="40% - Énfasis5 30" xfId="4344"/>
    <cellStyle name="40% - Énfasis5 31" xfId="4345"/>
    <cellStyle name="40% - Énfasis5 32" xfId="4346"/>
    <cellStyle name="40% - Énfasis5 33" xfId="4284"/>
    <cellStyle name="40% - Énfasis5 4" xfId="4347"/>
    <cellStyle name="40% - Énfasis5 4 2" xfId="4348"/>
    <cellStyle name="40% - Énfasis5 5" xfId="4349"/>
    <cellStyle name="40% - Énfasis5 5 2" xfId="4350"/>
    <cellStyle name="40% - Énfasis5 5 3" xfId="4351"/>
    <cellStyle name="40% - Énfasis5 6" xfId="4352"/>
    <cellStyle name="40% - Énfasis5 6 2" xfId="4353"/>
    <cellStyle name="40% - Énfasis5 6 3" xfId="4354"/>
    <cellStyle name="40% - Énfasis5 7" xfId="4355"/>
    <cellStyle name="40% - Énfasis5 7 2" xfId="4356"/>
    <cellStyle name="40% - Énfasis5 8" xfId="4357"/>
    <cellStyle name="40% - Énfasis5 8 2" xfId="4358"/>
    <cellStyle name="40% - Énfasis5 9" xfId="4359"/>
    <cellStyle name="40% - Énfasis5 9 2" xfId="4360"/>
    <cellStyle name="40% - Énfasis6 10" xfId="4362"/>
    <cellStyle name="40% - Énfasis6 10 2" xfId="4363"/>
    <cellStyle name="40% - Énfasis6 11" xfId="4364"/>
    <cellStyle name="40% - Énfasis6 11 2" xfId="4365"/>
    <cellStyle name="40% - Énfasis6 12" xfId="4366"/>
    <cellStyle name="40% - Énfasis6 12 2" xfId="4367"/>
    <cellStyle name="40% - Énfasis6 13" xfId="4368"/>
    <cellStyle name="40% - Énfasis6 13 2" xfId="4369"/>
    <cellStyle name="40% - Énfasis6 14" xfId="4370"/>
    <cellStyle name="40% - Énfasis6 14 2" xfId="4371"/>
    <cellStyle name="40% - Énfasis6 15" xfId="4372"/>
    <cellStyle name="40% - Énfasis6 15 2" xfId="4373"/>
    <cellStyle name="40% - Énfasis6 16" xfId="4374"/>
    <cellStyle name="40% - Énfasis6 16 2" xfId="4375"/>
    <cellStyle name="40% - Énfasis6 16 3" xfId="4376"/>
    <cellStyle name="40% - Énfasis6 17" xfId="4377"/>
    <cellStyle name="40% - Énfasis6 17 2" xfId="4378"/>
    <cellStyle name="40% - Énfasis6 17 3" xfId="4379"/>
    <cellStyle name="40% - Énfasis6 18" xfId="4380"/>
    <cellStyle name="40% - Énfasis6 18 2" xfId="4381"/>
    <cellStyle name="40% - Énfasis6 18 3" xfId="4382"/>
    <cellStyle name="40% - Énfasis6 19" xfId="4383"/>
    <cellStyle name="40% - Énfasis6 19 2" xfId="4384"/>
    <cellStyle name="40% - Énfasis6 19 3" xfId="4385"/>
    <cellStyle name="40% - Énfasis6 2" xfId="4386"/>
    <cellStyle name="40% - Énfasis6 2 2" xfId="4387"/>
    <cellStyle name="40% - Énfasis6 2 2 2" xfId="4388"/>
    <cellStyle name="40% - Énfasis6 2 2 3" xfId="4389"/>
    <cellStyle name="40% - Énfasis6 2 3" xfId="4390"/>
    <cellStyle name="40% - Énfasis6 2 4" xfId="4391"/>
    <cellStyle name="40% - Énfasis6 20" xfId="4392"/>
    <cellStyle name="40% - Énfasis6 20 2" xfId="4393"/>
    <cellStyle name="40% - Énfasis6 20 3" xfId="4394"/>
    <cellStyle name="40% - Énfasis6 21" xfId="4395"/>
    <cellStyle name="40% - Énfasis6 21 2" xfId="4396"/>
    <cellStyle name="40% - Énfasis6 21 3" xfId="4397"/>
    <cellStyle name="40% - Énfasis6 22" xfId="4398"/>
    <cellStyle name="40% - Énfasis6 22 2" xfId="4399"/>
    <cellStyle name="40% - Énfasis6 22 3" xfId="4400"/>
    <cellStyle name="40% - Énfasis6 23" xfId="4401"/>
    <cellStyle name="40% - Énfasis6 23 2" xfId="4402"/>
    <cellStyle name="40% - Énfasis6 23 3" xfId="4403"/>
    <cellStyle name="40% - Énfasis6 24" xfId="4404"/>
    <cellStyle name="40% - Énfasis6 24 2" xfId="4405"/>
    <cellStyle name="40% - Énfasis6 24 3" xfId="4406"/>
    <cellStyle name="40% - Énfasis6 25" xfId="4407"/>
    <cellStyle name="40% - Énfasis6 25 2" xfId="4408"/>
    <cellStyle name="40% - Énfasis6 25 3" xfId="4409"/>
    <cellStyle name="40% - Énfasis6 26" xfId="4410"/>
    <cellStyle name="40% - Énfasis6 26 2" xfId="4411"/>
    <cellStyle name="40% - Énfasis6 27" xfId="4412"/>
    <cellStyle name="40% - Énfasis6 28" xfId="4413"/>
    <cellStyle name="40% - Énfasis6 29" xfId="4414"/>
    <cellStyle name="40% - Énfasis6 3" xfId="4415"/>
    <cellStyle name="40% - Énfasis6 3 2" xfId="4416"/>
    <cellStyle name="40% - Énfasis6 3 2 2" xfId="4417"/>
    <cellStyle name="40% - Énfasis6 3 2 3" xfId="4418"/>
    <cellStyle name="40% - Énfasis6 3 3" xfId="4419"/>
    <cellStyle name="40% - Énfasis6 3 4" xfId="4420"/>
    <cellStyle name="40% - Énfasis6 3 5" xfId="4421"/>
    <cellStyle name="40% - Énfasis6 30" xfId="4422"/>
    <cellStyle name="40% - Énfasis6 31" xfId="4423"/>
    <cellStyle name="40% - Énfasis6 32" xfId="4424"/>
    <cellStyle name="40% - Énfasis6 33" xfId="4361"/>
    <cellStyle name="40% - Énfasis6 4" xfId="4425"/>
    <cellStyle name="40% - Énfasis6 4 2" xfId="4426"/>
    <cellStyle name="40% - Énfasis6 4 3" xfId="4427"/>
    <cellStyle name="40% - Énfasis6 5" xfId="4428"/>
    <cellStyle name="40% - Énfasis6 5 2" xfId="4429"/>
    <cellStyle name="40% - Énfasis6 5 3" xfId="4430"/>
    <cellStyle name="40% - Énfasis6 5 4" xfId="4431"/>
    <cellStyle name="40% - Énfasis6 6" xfId="4432"/>
    <cellStyle name="40% - Énfasis6 6 2" xfId="4433"/>
    <cellStyle name="40% - Énfasis6 6 3" xfId="4434"/>
    <cellStyle name="40% - Énfasis6 6 4" xfId="4435"/>
    <cellStyle name="40% - Énfasis6 7" xfId="4436"/>
    <cellStyle name="40% - Énfasis6 7 2" xfId="4437"/>
    <cellStyle name="40% - Énfasis6 7 3" xfId="4438"/>
    <cellStyle name="40% - Énfasis6 8" xfId="4439"/>
    <cellStyle name="40% - Énfasis6 8 2" xfId="4440"/>
    <cellStyle name="40% - Énfasis6 8 3" xfId="4441"/>
    <cellStyle name="40% - Énfasis6 9" xfId="4442"/>
    <cellStyle name="40% - Énfasis6 9 2" xfId="4443"/>
    <cellStyle name="60% - Accent1" xfId="4444"/>
    <cellStyle name="60% - Accent1 2" xfId="4445"/>
    <cellStyle name="60% - Accent1 2 2" xfId="4446"/>
    <cellStyle name="60% - Accent1 3" xfId="4447"/>
    <cellStyle name="60% - Accent1 4" xfId="4448"/>
    <cellStyle name="60% - Accent1 5" xfId="4449"/>
    <cellStyle name="60% - Accent1 6" xfId="4450"/>
    <cellStyle name="60% - Accent2" xfId="4451"/>
    <cellStyle name="60% - Accent2 2" xfId="4452"/>
    <cellStyle name="60% - Accent2 2 2" xfId="4453"/>
    <cellStyle name="60% - Accent2 3" xfId="4454"/>
    <cellStyle name="60% - Accent2 4" xfId="4455"/>
    <cellStyle name="60% - Accent2 5" xfId="4456"/>
    <cellStyle name="60% - Accent2 6" xfId="4457"/>
    <cellStyle name="60% - Accent3" xfId="4458"/>
    <cellStyle name="60% - Accent3 2" xfId="4459"/>
    <cellStyle name="60% - Accent3 2 2" xfId="4460"/>
    <cellStyle name="60% - Accent3 3" xfId="4461"/>
    <cellStyle name="60% - Accent3 4" xfId="4462"/>
    <cellStyle name="60% - Accent3 5" xfId="4463"/>
    <cellStyle name="60% - Accent3 6" xfId="4464"/>
    <cellStyle name="60% - Accent3 7" xfId="4465"/>
    <cellStyle name="60% - Accent4" xfId="4466"/>
    <cellStyle name="60% - Accent4 2" xfId="4467"/>
    <cellStyle name="60% - Accent4 2 2" xfId="4468"/>
    <cellStyle name="60% - Accent4 3" xfId="4469"/>
    <cellStyle name="60% - Accent4 4" xfId="4470"/>
    <cellStyle name="60% - Accent4 5" xfId="4471"/>
    <cellStyle name="60% - Accent4 6" xfId="4472"/>
    <cellStyle name="60% - Accent4 7" xfId="4473"/>
    <cellStyle name="60% - Accent5" xfId="4474"/>
    <cellStyle name="60% - Accent5 2" xfId="4475"/>
    <cellStyle name="60% - Accent5 2 2" xfId="4476"/>
    <cellStyle name="60% - Accent5 3" xfId="4477"/>
    <cellStyle name="60% - Accent5 4" xfId="4478"/>
    <cellStyle name="60% - Accent5 5" xfId="4479"/>
    <cellStyle name="60% - Accent5 6" xfId="4480"/>
    <cellStyle name="60% - Accent5 7" xfId="4481"/>
    <cellStyle name="60% - Accent6" xfId="4482"/>
    <cellStyle name="60% - Accent6 2" xfId="4483"/>
    <cellStyle name="60% - Accent6 2 2" xfId="4484"/>
    <cellStyle name="60% - Accent6 3" xfId="4485"/>
    <cellStyle name="60% - Accent6 4" xfId="4486"/>
    <cellStyle name="60% - Accent6 5" xfId="4487"/>
    <cellStyle name="60% - Accent6 6" xfId="4488"/>
    <cellStyle name="60% - Accent6 7" xfId="4489"/>
    <cellStyle name="60% - Énfasis1 10" xfId="4491"/>
    <cellStyle name="60% - Énfasis1 11" xfId="4492"/>
    <cellStyle name="60% - Énfasis1 12" xfId="4493"/>
    <cellStyle name="60% - Énfasis1 13" xfId="4494"/>
    <cellStyle name="60% - Énfasis1 14" xfId="4495"/>
    <cellStyle name="60% - Énfasis1 15" xfId="4496"/>
    <cellStyle name="60% - Énfasis1 16" xfId="4497"/>
    <cellStyle name="60% - Énfasis1 16 2" xfId="4498"/>
    <cellStyle name="60% - Énfasis1 16 3" xfId="4499"/>
    <cellStyle name="60% - Énfasis1 17" xfId="4500"/>
    <cellStyle name="60% - Énfasis1 17 2" xfId="4501"/>
    <cellStyle name="60% - Énfasis1 17 3" xfId="4502"/>
    <cellStyle name="60% - Énfasis1 18" xfId="4503"/>
    <cellStyle name="60% - Énfasis1 18 2" xfId="4504"/>
    <cellStyle name="60% - Énfasis1 18 3" xfId="4505"/>
    <cellStyle name="60% - Énfasis1 19" xfId="4506"/>
    <cellStyle name="60% - Énfasis1 19 2" xfId="4507"/>
    <cellStyle name="60% - Énfasis1 19 3" xfId="4508"/>
    <cellStyle name="60% - Énfasis1 2" xfId="4509"/>
    <cellStyle name="60% - Énfasis1 2 2" xfId="4510"/>
    <cellStyle name="60% - Énfasis1 2 2 2" xfId="4511"/>
    <cellStyle name="60% - Énfasis1 2 3" xfId="4512"/>
    <cellStyle name="60% - Énfasis1 2 4" xfId="4513"/>
    <cellStyle name="60% - Énfasis1 2 5" xfId="4514"/>
    <cellStyle name="60% - Énfasis1 20" xfId="4515"/>
    <cellStyle name="60% - Énfasis1 20 2" xfId="4516"/>
    <cellStyle name="60% - Énfasis1 20 3" xfId="4517"/>
    <cellStyle name="60% - Énfasis1 21" xfId="4518"/>
    <cellStyle name="60% - Énfasis1 21 2" xfId="4519"/>
    <cellStyle name="60% - Énfasis1 21 3" xfId="4520"/>
    <cellStyle name="60% - Énfasis1 22" xfId="4521"/>
    <cellStyle name="60% - Énfasis1 22 2" xfId="4522"/>
    <cellStyle name="60% - Énfasis1 22 3" xfId="4523"/>
    <cellStyle name="60% - Énfasis1 23" xfId="4524"/>
    <cellStyle name="60% - Énfasis1 23 2" xfId="4525"/>
    <cellStyle name="60% - Énfasis1 23 3" xfId="4526"/>
    <cellStyle name="60% - Énfasis1 24" xfId="4527"/>
    <cellStyle name="60% - Énfasis1 24 2" xfId="4528"/>
    <cellStyle name="60% - Énfasis1 24 3" xfId="4529"/>
    <cellStyle name="60% - Énfasis1 25" xfId="4530"/>
    <cellStyle name="60% - Énfasis1 25 2" xfId="4531"/>
    <cellStyle name="60% - Énfasis1 25 3" xfId="4532"/>
    <cellStyle name="60% - Énfasis1 26" xfId="4533"/>
    <cellStyle name="60% - Énfasis1 26 2" xfId="4534"/>
    <cellStyle name="60% - Énfasis1 27" xfId="4535"/>
    <cellStyle name="60% - Énfasis1 28" xfId="4536"/>
    <cellStyle name="60% - Énfasis1 29" xfId="4537"/>
    <cellStyle name="60% - Énfasis1 3" xfId="4538"/>
    <cellStyle name="60% - Énfasis1 3 2" xfId="4539"/>
    <cellStyle name="60% - Énfasis1 3 3" xfId="4540"/>
    <cellStyle name="60% - Énfasis1 3 4" xfId="4541"/>
    <cellStyle name="60% - Énfasis1 30" xfId="4542"/>
    <cellStyle name="60% - Énfasis1 31" xfId="4543"/>
    <cellStyle name="60% - Énfasis1 32" xfId="4544"/>
    <cellStyle name="60% - Énfasis1 33" xfId="4545"/>
    <cellStyle name="60% - Énfasis1 34" xfId="4490"/>
    <cellStyle name="60% - Énfasis1 4" xfId="4546"/>
    <cellStyle name="60% - Énfasis1 4 2" xfId="4547"/>
    <cellStyle name="60% - Énfasis1 4 3" xfId="4548"/>
    <cellStyle name="60% - Énfasis1 5" xfId="4549"/>
    <cellStyle name="60% - Énfasis1 5 2" xfId="4550"/>
    <cellStyle name="60% - Énfasis1 5 3" xfId="4551"/>
    <cellStyle name="60% - Énfasis1 6" xfId="4552"/>
    <cellStyle name="60% - Énfasis1 7" xfId="4553"/>
    <cellStyle name="60% - Énfasis1 8" xfId="4554"/>
    <cellStyle name="60% - Énfasis1 9" xfId="4555"/>
    <cellStyle name="60% - Énfasis2 10" xfId="4557"/>
    <cellStyle name="60% - Énfasis2 11" xfId="4558"/>
    <cellStyle name="60% - Énfasis2 12" xfId="4559"/>
    <cellStyle name="60% - Énfasis2 13" xfId="4560"/>
    <cellStyle name="60% - Énfasis2 14" xfId="4561"/>
    <cellStyle name="60% - Énfasis2 15" xfId="4562"/>
    <cellStyle name="60% - Énfasis2 16" xfId="4563"/>
    <cellStyle name="60% - Énfasis2 16 2" xfId="4564"/>
    <cellStyle name="60% - Énfasis2 16 3" xfId="4565"/>
    <cellStyle name="60% - Énfasis2 17" xfId="4566"/>
    <cellStyle name="60% - Énfasis2 17 2" xfId="4567"/>
    <cellStyle name="60% - Énfasis2 17 3" xfId="4568"/>
    <cellStyle name="60% - Énfasis2 18" xfId="4569"/>
    <cellStyle name="60% - Énfasis2 18 2" xfId="4570"/>
    <cellStyle name="60% - Énfasis2 18 3" xfId="4571"/>
    <cellStyle name="60% - Énfasis2 19" xfId="4572"/>
    <cellStyle name="60% - Énfasis2 19 2" xfId="4573"/>
    <cellStyle name="60% - Énfasis2 19 3" xfId="4574"/>
    <cellStyle name="60% - Énfasis2 2" xfId="4575"/>
    <cellStyle name="60% - Énfasis2 2 2" xfId="4576"/>
    <cellStyle name="60% - Énfasis2 2 2 2" xfId="4577"/>
    <cellStyle name="60% - Énfasis2 2 3" xfId="4578"/>
    <cellStyle name="60% - Énfasis2 2 4" xfId="4579"/>
    <cellStyle name="60% - Énfasis2 2 5" xfId="4580"/>
    <cellStyle name="60% - Énfasis2 20" xfId="4581"/>
    <cellStyle name="60% - Énfasis2 20 2" xfId="4582"/>
    <cellStyle name="60% - Énfasis2 20 3" xfId="4583"/>
    <cellStyle name="60% - Énfasis2 21" xfId="4584"/>
    <cellStyle name="60% - Énfasis2 21 2" xfId="4585"/>
    <cellStyle name="60% - Énfasis2 21 3" xfId="4586"/>
    <cellStyle name="60% - Énfasis2 22" xfId="4587"/>
    <cellStyle name="60% - Énfasis2 22 2" xfId="4588"/>
    <cellStyle name="60% - Énfasis2 22 3" xfId="4589"/>
    <cellStyle name="60% - Énfasis2 23" xfId="4590"/>
    <cellStyle name="60% - Énfasis2 23 2" xfId="4591"/>
    <cellStyle name="60% - Énfasis2 23 3" xfId="4592"/>
    <cellStyle name="60% - Énfasis2 24" xfId="4593"/>
    <cellStyle name="60% - Énfasis2 24 2" xfId="4594"/>
    <cellStyle name="60% - Énfasis2 24 3" xfId="4595"/>
    <cellStyle name="60% - Énfasis2 25" xfId="4596"/>
    <cellStyle name="60% - Énfasis2 25 2" xfId="4597"/>
    <cellStyle name="60% - Énfasis2 25 3" xfId="4598"/>
    <cellStyle name="60% - Énfasis2 26" xfId="4599"/>
    <cellStyle name="60% - Énfasis2 26 2" xfId="4600"/>
    <cellStyle name="60% - Énfasis2 27" xfId="4601"/>
    <cellStyle name="60% - Énfasis2 28" xfId="4602"/>
    <cellStyle name="60% - Énfasis2 29" xfId="4603"/>
    <cellStyle name="60% - Énfasis2 3" xfId="4604"/>
    <cellStyle name="60% - Énfasis2 3 2" xfId="4605"/>
    <cellStyle name="60% - Énfasis2 3 3" xfId="4606"/>
    <cellStyle name="60% - Énfasis2 3 4" xfId="4607"/>
    <cellStyle name="60% - Énfasis2 30" xfId="4608"/>
    <cellStyle name="60% - Énfasis2 31" xfId="4609"/>
    <cellStyle name="60% - Énfasis2 32" xfId="4610"/>
    <cellStyle name="60% - Énfasis2 33" xfId="4611"/>
    <cellStyle name="60% - Énfasis2 34" xfId="4556"/>
    <cellStyle name="60% - Énfasis2 4" xfId="4612"/>
    <cellStyle name="60% - Énfasis2 4 2" xfId="4613"/>
    <cellStyle name="60% - Énfasis2 4 3" xfId="4614"/>
    <cellStyle name="60% - Énfasis2 5" xfId="4615"/>
    <cellStyle name="60% - Énfasis2 5 2" xfId="4616"/>
    <cellStyle name="60% - Énfasis2 5 3" xfId="4617"/>
    <cellStyle name="60% - Énfasis2 6" xfId="4618"/>
    <cellStyle name="60% - Énfasis2 7" xfId="4619"/>
    <cellStyle name="60% - Énfasis2 8" xfId="4620"/>
    <cellStyle name="60% - Énfasis2 9" xfId="4621"/>
    <cellStyle name="60% - Énfasis3 10" xfId="4623"/>
    <cellStyle name="60% - Énfasis3 11" xfId="4624"/>
    <cellStyle name="60% - Énfasis3 12" xfId="4625"/>
    <cellStyle name="60% - Énfasis3 13" xfId="4626"/>
    <cellStyle name="60% - Énfasis3 14" xfId="4627"/>
    <cellStyle name="60% - Énfasis3 15" xfId="4628"/>
    <cellStyle name="60% - Énfasis3 16" xfId="4629"/>
    <cellStyle name="60% - Énfasis3 16 2" xfId="4630"/>
    <cellStyle name="60% - Énfasis3 16 3" xfId="4631"/>
    <cellStyle name="60% - Énfasis3 17" xfId="4632"/>
    <cellStyle name="60% - Énfasis3 17 2" xfId="4633"/>
    <cellStyle name="60% - Énfasis3 17 3" xfId="4634"/>
    <cellStyle name="60% - Énfasis3 18" xfId="4635"/>
    <cellStyle name="60% - Énfasis3 18 2" xfId="4636"/>
    <cellStyle name="60% - Énfasis3 18 3" xfId="4637"/>
    <cellStyle name="60% - Énfasis3 19" xfId="4638"/>
    <cellStyle name="60% - Énfasis3 19 2" xfId="4639"/>
    <cellStyle name="60% - Énfasis3 19 3" xfId="4640"/>
    <cellStyle name="60% - Énfasis3 2" xfId="4641"/>
    <cellStyle name="60% - Énfasis3 2 2" xfId="4642"/>
    <cellStyle name="60% - Énfasis3 2 2 2" xfId="4643"/>
    <cellStyle name="60% - Énfasis3 2 3" xfId="4644"/>
    <cellStyle name="60% - Énfasis3 2 4" xfId="4645"/>
    <cellStyle name="60% - Énfasis3 2 5" xfId="4646"/>
    <cellStyle name="60% - Énfasis3 20" xfId="4647"/>
    <cellStyle name="60% - Énfasis3 20 2" xfId="4648"/>
    <cellStyle name="60% - Énfasis3 20 3" xfId="4649"/>
    <cellStyle name="60% - Énfasis3 21" xfId="4650"/>
    <cellStyle name="60% - Énfasis3 21 2" xfId="4651"/>
    <cellStyle name="60% - Énfasis3 21 3" xfId="4652"/>
    <cellStyle name="60% - Énfasis3 22" xfId="4653"/>
    <cellStyle name="60% - Énfasis3 22 2" xfId="4654"/>
    <cellStyle name="60% - Énfasis3 22 3" xfId="4655"/>
    <cellStyle name="60% - Énfasis3 23" xfId="4656"/>
    <cellStyle name="60% - Énfasis3 23 2" xfId="4657"/>
    <cellStyle name="60% - Énfasis3 23 3" xfId="4658"/>
    <cellStyle name="60% - Énfasis3 24" xfId="4659"/>
    <cellStyle name="60% - Énfasis3 24 2" xfId="4660"/>
    <cellStyle name="60% - Énfasis3 24 3" xfId="4661"/>
    <cellStyle name="60% - Énfasis3 25" xfId="4662"/>
    <cellStyle name="60% - Énfasis3 25 2" xfId="4663"/>
    <cellStyle name="60% - Énfasis3 25 3" xfId="4664"/>
    <cellStyle name="60% - Énfasis3 26" xfId="4665"/>
    <cellStyle name="60% - Énfasis3 26 2" xfId="4666"/>
    <cellStyle name="60% - Énfasis3 27" xfId="4667"/>
    <cellStyle name="60% - Énfasis3 28" xfId="4668"/>
    <cellStyle name="60% - Énfasis3 29" xfId="4669"/>
    <cellStyle name="60% - Énfasis3 3" xfId="4670"/>
    <cellStyle name="60% - Énfasis3 3 2" xfId="4671"/>
    <cellStyle name="60% - Énfasis3 3 3" xfId="4672"/>
    <cellStyle name="60% - Énfasis3 3 4" xfId="4673"/>
    <cellStyle name="60% - Énfasis3 30" xfId="4674"/>
    <cellStyle name="60% - Énfasis3 31" xfId="4675"/>
    <cellStyle name="60% - Énfasis3 32" xfId="4676"/>
    <cellStyle name="60% - Énfasis3 33" xfId="4677"/>
    <cellStyle name="60% - Énfasis3 34" xfId="4622"/>
    <cellStyle name="60% - Énfasis3 4" xfId="4678"/>
    <cellStyle name="60% - Énfasis3 4 2" xfId="4679"/>
    <cellStyle name="60% - Énfasis3 4 3" xfId="4680"/>
    <cellStyle name="60% - Énfasis3 5" xfId="4681"/>
    <cellStyle name="60% - Énfasis3 5 2" xfId="4682"/>
    <cellStyle name="60% - Énfasis3 5 3" xfId="4683"/>
    <cellStyle name="60% - Énfasis3 6" xfId="4684"/>
    <cellStyle name="60% - Énfasis3 7" xfId="4685"/>
    <cellStyle name="60% - Énfasis3 8" xfId="4686"/>
    <cellStyle name="60% - Énfasis3 9" xfId="4687"/>
    <cellStyle name="60% - Énfasis4 10" xfId="4689"/>
    <cellStyle name="60% - Énfasis4 11" xfId="4690"/>
    <cellStyle name="60% - Énfasis4 12" xfId="4691"/>
    <cellStyle name="60% - Énfasis4 13" xfId="4692"/>
    <cellStyle name="60% - Énfasis4 14" xfId="4693"/>
    <cellStyle name="60% - Énfasis4 15" xfId="4694"/>
    <cellStyle name="60% - Énfasis4 16" xfId="4695"/>
    <cellStyle name="60% - Énfasis4 16 2" xfId="4696"/>
    <cellStyle name="60% - Énfasis4 16 3" xfId="4697"/>
    <cellStyle name="60% - Énfasis4 17" xfId="4698"/>
    <cellStyle name="60% - Énfasis4 17 2" xfId="4699"/>
    <cellStyle name="60% - Énfasis4 17 3" xfId="4700"/>
    <cellStyle name="60% - Énfasis4 18" xfId="4701"/>
    <cellStyle name="60% - Énfasis4 18 2" xfId="4702"/>
    <cellStyle name="60% - Énfasis4 18 3" xfId="4703"/>
    <cellStyle name="60% - Énfasis4 19" xfId="4704"/>
    <cellStyle name="60% - Énfasis4 19 2" xfId="4705"/>
    <cellStyle name="60% - Énfasis4 19 3" xfId="4706"/>
    <cellStyle name="60% - Énfasis4 2" xfId="4707"/>
    <cellStyle name="60% - Énfasis4 2 2" xfId="4708"/>
    <cellStyle name="60% - Énfasis4 2 2 2" xfId="4709"/>
    <cellStyle name="60% - Énfasis4 2 3" xfId="4710"/>
    <cellStyle name="60% - Énfasis4 2 4" xfId="4711"/>
    <cellStyle name="60% - Énfasis4 2 5" xfId="4712"/>
    <cellStyle name="60% - Énfasis4 20" xfId="4713"/>
    <cellStyle name="60% - Énfasis4 20 2" xfId="4714"/>
    <cellStyle name="60% - Énfasis4 20 3" xfId="4715"/>
    <cellStyle name="60% - Énfasis4 21" xfId="4716"/>
    <cellStyle name="60% - Énfasis4 21 2" xfId="4717"/>
    <cellStyle name="60% - Énfasis4 21 3" xfId="4718"/>
    <cellStyle name="60% - Énfasis4 22" xfId="4719"/>
    <cellStyle name="60% - Énfasis4 22 2" xfId="4720"/>
    <cellStyle name="60% - Énfasis4 22 3" xfId="4721"/>
    <cellStyle name="60% - Énfasis4 23" xfId="4722"/>
    <cellStyle name="60% - Énfasis4 23 2" xfId="4723"/>
    <cellStyle name="60% - Énfasis4 23 3" xfId="4724"/>
    <cellStyle name="60% - Énfasis4 24" xfId="4725"/>
    <cellStyle name="60% - Énfasis4 24 2" xfId="4726"/>
    <cellStyle name="60% - Énfasis4 24 3" xfId="4727"/>
    <cellStyle name="60% - Énfasis4 25" xfId="4728"/>
    <cellStyle name="60% - Énfasis4 25 2" xfId="4729"/>
    <cellStyle name="60% - Énfasis4 25 3" xfId="4730"/>
    <cellStyle name="60% - Énfasis4 26" xfId="4731"/>
    <cellStyle name="60% - Énfasis4 26 2" xfId="4732"/>
    <cellStyle name="60% - Énfasis4 27" xfId="4733"/>
    <cellStyle name="60% - Énfasis4 28" xfId="4734"/>
    <cellStyle name="60% - Énfasis4 29" xfId="4735"/>
    <cellStyle name="60% - Énfasis4 3" xfId="4736"/>
    <cellStyle name="60% - Énfasis4 3 2" xfId="4737"/>
    <cellStyle name="60% - Énfasis4 3 3" xfId="4738"/>
    <cellStyle name="60% - Énfasis4 3 4" xfId="4739"/>
    <cellStyle name="60% - Énfasis4 30" xfId="4740"/>
    <cellStyle name="60% - Énfasis4 31" xfId="4741"/>
    <cellStyle name="60% - Énfasis4 32" xfId="4742"/>
    <cellStyle name="60% - Énfasis4 33" xfId="4743"/>
    <cellStyle name="60% - Énfasis4 34" xfId="4688"/>
    <cellStyle name="60% - Énfasis4 4" xfId="4744"/>
    <cellStyle name="60% - Énfasis4 4 2" xfId="4745"/>
    <cellStyle name="60% - Énfasis4 4 3" xfId="4746"/>
    <cellStyle name="60% - Énfasis4 5" xfId="4747"/>
    <cellStyle name="60% - Énfasis4 5 2" xfId="4748"/>
    <cellStyle name="60% - Énfasis4 5 3" xfId="4749"/>
    <cellStyle name="60% - Énfasis4 6" xfId="4750"/>
    <cellStyle name="60% - Énfasis4 7" xfId="4751"/>
    <cellStyle name="60% - Énfasis4 8" xfId="4752"/>
    <cellStyle name="60% - Énfasis4 9" xfId="4753"/>
    <cellStyle name="60% - Énfasis5 10" xfId="4755"/>
    <cellStyle name="60% - Énfasis5 11" xfId="4756"/>
    <cellStyle name="60% - Énfasis5 12" xfId="4757"/>
    <cellStyle name="60% - Énfasis5 13" xfId="4758"/>
    <cellStyle name="60% - Énfasis5 14" xfId="4759"/>
    <cellStyle name="60% - Énfasis5 15" xfId="4760"/>
    <cellStyle name="60% - Énfasis5 16" xfId="4761"/>
    <cellStyle name="60% - Énfasis5 16 2" xfId="4762"/>
    <cellStyle name="60% - Énfasis5 16 3" xfId="4763"/>
    <cellStyle name="60% - Énfasis5 17" xfId="4764"/>
    <cellStyle name="60% - Énfasis5 17 2" xfId="4765"/>
    <cellStyle name="60% - Énfasis5 17 3" xfId="4766"/>
    <cellStyle name="60% - Énfasis5 18" xfId="4767"/>
    <cellStyle name="60% - Énfasis5 18 2" xfId="4768"/>
    <cellStyle name="60% - Énfasis5 18 3" xfId="4769"/>
    <cellStyle name="60% - Énfasis5 19" xfId="4770"/>
    <cellStyle name="60% - Énfasis5 19 2" xfId="4771"/>
    <cellStyle name="60% - Énfasis5 19 3" xfId="4772"/>
    <cellStyle name="60% - Énfasis5 2" xfId="4773"/>
    <cellStyle name="60% - Énfasis5 2 2" xfId="4774"/>
    <cellStyle name="60% - Énfasis5 2 2 2" xfId="4775"/>
    <cellStyle name="60% - Énfasis5 2 3" xfId="4776"/>
    <cellStyle name="60% - Énfasis5 2 4" xfId="4777"/>
    <cellStyle name="60% - Énfasis5 2 5" xfId="4778"/>
    <cellStyle name="60% - Énfasis5 20" xfId="4779"/>
    <cellStyle name="60% - Énfasis5 20 2" xfId="4780"/>
    <cellStyle name="60% - Énfasis5 20 3" xfId="4781"/>
    <cellStyle name="60% - Énfasis5 21" xfId="4782"/>
    <cellStyle name="60% - Énfasis5 21 2" xfId="4783"/>
    <cellStyle name="60% - Énfasis5 21 3" xfId="4784"/>
    <cellStyle name="60% - Énfasis5 22" xfId="4785"/>
    <cellStyle name="60% - Énfasis5 22 2" xfId="4786"/>
    <cellStyle name="60% - Énfasis5 22 3" xfId="4787"/>
    <cellStyle name="60% - Énfasis5 23" xfId="4788"/>
    <cellStyle name="60% - Énfasis5 23 2" xfId="4789"/>
    <cellStyle name="60% - Énfasis5 23 3" xfId="4790"/>
    <cellStyle name="60% - Énfasis5 24" xfId="4791"/>
    <cellStyle name="60% - Énfasis5 24 2" xfId="4792"/>
    <cellStyle name="60% - Énfasis5 24 3" xfId="4793"/>
    <cellStyle name="60% - Énfasis5 25" xfId="4794"/>
    <cellStyle name="60% - Énfasis5 25 2" xfId="4795"/>
    <cellStyle name="60% - Énfasis5 25 3" xfId="4796"/>
    <cellStyle name="60% - Énfasis5 26" xfId="4797"/>
    <cellStyle name="60% - Énfasis5 26 2" xfId="4798"/>
    <cellStyle name="60% - Énfasis5 27" xfId="4799"/>
    <cellStyle name="60% - Énfasis5 28" xfId="4800"/>
    <cellStyle name="60% - Énfasis5 29" xfId="4801"/>
    <cellStyle name="60% - Énfasis5 3" xfId="4802"/>
    <cellStyle name="60% - Énfasis5 3 2" xfId="4803"/>
    <cellStyle name="60% - Énfasis5 3 3" xfId="4804"/>
    <cellStyle name="60% - Énfasis5 3 4" xfId="4805"/>
    <cellStyle name="60% - Énfasis5 30" xfId="4806"/>
    <cellStyle name="60% - Énfasis5 31" xfId="4807"/>
    <cellStyle name="60% - Énfasis5 32" xfId="4808"/>
    <cellStyle name="60% - Énfasis5 33" xfId="4809"/>
    <cellStyle name="60% - Énfasis5 34" xfId="4754"/>
    <cellStyle name="60% - Énfasis5 4" xfId="4810"/>
    <cellStyle name="60% - Énfasis5 4 2" xfId="4811"/>
    <cellStyle name="60% - Énfasis5 4 3" xfId="4812"/>
    <cellStyle name="60% - Énfasis5 5" xfId="4813"/>
    <cellStyle name="60% - Énfasis5 5 2" xfId="4814"/>
    <cellStyle name="60% - Énfasis5 5 3" xfId="4815"/>
    <cellStyle name="60% - Énfasis5 6" xfId="4816"/>
    <cellStyle name="60% - Énfasis5 7" xfId="4817"/>
    <cellStyle name="60% - Énfasis5 8" xfId="4818"/>
    <cellStyle name="60% - Énfasis5 9" xfId="4819"/>
    <cellStyle name="60% - Énfasis6 10" xfId="4821"/>
    <cellStyle name="60% - Énfasis6 11" xfId="4822"/>
    <cellStyle name="60% - Énfasis6 12" xfId="4823"/>
    <cellStyle name="60% - Énfasis6 13" xfId="4824"/>
    <cellStyle name="60% - Énfasis6 14" xfId="4825"/>
    <cellStyle name="60% - Énfasis6 15" xfId="4826"/>
    <cellStyle name="60% - Énfasis6 16" xfId="4827"/>
    <cellStyle name="60% - Énfasis6 16 2" xfId="4828"/>
    <cellStyle name="60% - Énfasis6 16 3" xfId="4829"/>
    <cellStyle name="60% - Énfasis6 17" xfId="4830"/>
    <cellStyle name="60% - Énfasis6 17 2" xfId="4831"/>
    <cellStyle name="60% - Énfasis6 17 3" xfId="4832"/>
    <cellStyle name="60% - Énfasis6 18" xfId="4833"/>
    <cellStyle name="60% - Énfasis6 18 2" xfId="4834"/>
    <cellStyle name="60% - Énfasis6 18 3" xfId="4835"/>
    <cellStyle name="60% - Énfasis6 19" xfId="4836"/>
    <cellStyle name="60% - Énfasis6 19 2" xfId="4837"/>
    <cellStyle name="60% - Énfasis6 19 3" xfId="4838"/>
    <cellStyle name="60% - Énfasis6 2" xfId="4839"/>
    <cellStyle name="60% - Énfasis6 2 2" xfId="4840"/>
    <cellStyle name="60% - Énfasis6 2 2 2" xfId="4841"/>
    <cellStyle name="60% - Énfasis6 2 3" xfId="4842"/>
    <cellStyle name="60% - Énfasis6 2 4" xfId="4843"/>
    <cellStyle name="60% - Énfasis6 2 5" xfId="4844"/>
    <cellStyle name="60% - Énfasis6 20" xfId="4845"/>
    <cellStyle name="60% - Énfasis6 20 2" xfId="4846"/>
    <cellStyle name="60% - Énfasis6 20 3" xfId="4847"/>
    <cellStyle name="60% - Énfasis6 21" xfId="4848"/>
    <cellStyle name="60% - Énfasis6 21 2" xfId="4849"/>
    <cellStyle name="60% - Énfasis6 21 3" xfId="4850"/>
    <cellStyle name="60% - Énfasis6 22" xfId="4851"/>
    <cellStyle name="60% - Énfasis6 22 2" xfId="4852"/>
    <cellStyle name="60% - Énfasis6 22 3" xfId="4853"/>
    <cellStyle name="60% - Énfasis6 23" xfId="4854"/>
    <cellStyle name="60% - Énfasis6 23 2" xfId="4855"/>
    <cellStyle name="60% - Énfasis6 23 3" xfId="4856"/>
    <cellStyle name="60% - Énfasis6 24" xfId="4857"/>
    <cellStyle name="60% - Énfasis6 24 2" xfId="4858"/>
    <cellStyle name="60% - Énfasis6 24 3" xfId="4859"/>
    <cellStyle name="60% - Énfasis6 25" xfId="4860"/>
    <cellStyle name="60% - Énfasis6 25 2" xfId="4861"/>
    <cellStyle name="60% - Énfasis6 25 3" xfId="4862"/>
    <cellStyle name="60% - Énfasis6 26" xfId="4863"/>
    <cellStyle name="60% - Énfasis6 26 2" xfId="4864"/>
    <cellStyle name="60% - Énfasis6 27" xfId="4865"/>
    <cellStyle name="60% - Énfasis6 28" xfId="4866"/>
    <cellStyle name="60% - Énfasis6 29" xfId="4867"/>
    <cellStyle name="60% - Énfasis6 3" xfId="4868"/>
    <cellStyle name="60% - Énfasis6 3 2" xfId="4869"/>
    <cellStyle name="60% - Énfasis6 3 3" xfId="4870"/>
    <cellStyle name="60% - Énfasis6 3 4" xfId="4871"/>
    <cellStyle name="60% - Énfasis6 30" xfId="4872"/>
    <cellStyle name="60% - Énfasis6 31" xfId="4873"/>
    <cellStyle name="60% - Énfasis6 32" xfId="4874"/>
    <cellStyle name="60% - Énfasis6 33" xfId="4875"/>
    <cellStyle name="60% - Énfasis6 34" xfId="4820"/>
    <cellStyle name="60% - Énfasis6 4" xfId="4876"/>
    <cellStyle name="60% - Énfasis6 4 2" xfId="4877"/>
    <cellStyle name="60% - Énfasis6 4 3" xfId="4878"/>
    <cellStyle name="60% - Énfasis6 5" xfId="4879"/>
    <cellStyle name="60% - Énfasis6 5 2" xfId="4880"/>
    <cellStyle name="60% - Énfasis6 5 3" xfId="4881"/>
    <cellStyle name="60% - Énfasis6 6" xfId="4882"/>
    <cellStyle name="60% - Énfasis6 7" xfId="4883"/>
    <cellStyle name="60% - Énfasis6 8" xfId="4884"/>
    <cellStyle name="60% - Énfasis6 9" xfId="4885"/>
    <cellStyle name="Accent1" xfId="4886"/>
    <cellStyle name="Accent1 - 20%" xfId="4"/>
    <cellStyle name="Accent1 - 20% 10" xfId="4888"/>
    <cellStyle name="Accent1 - 20% 10 2" xfId="4889"/>
    <cellStyle name="Accent1 - 20% 10 3" xfId="4890"/>
    <cellStyle name="Accent1 - 20% 10_Logistica y Vtas" xfId="4891"/>
    <cellStyle name="Accent1 - 20% 11" xfId="4892"/>
    <cellStyle name="Accent1 - 20% 11 2" xfId="4893"/>
    <cellStyle name="Accent1 - 20% 11 3" xfId="4894"/>
    <cellStyle name="Accent1 - 20% 11_Logistica y Vtas" xfId="4895"/>
    <cellStyle name="Accent1 - 20% 12" xfId="4896"/>
    <cellStyle name="Accent1 - 20% 12 2" xfId="4897"/>
    <cellStyle name="Accent1 - 20% 12 3" xfId="4898"/>
    <cellStyle name="Accent1 - 20% 12_Logistica y Vtas" xfId="4899"/>
    <cellStyle name="Accent1 - 20% 13" xfId="4900"/>
    <cellStyle name="Accent1 - 20% 13 2" xfId="4901"/>
    <cellStyle name="Accent1 - 20% 14" xfId="4902"/>
    <cellStyle name="Accent1 - 20% 14 2" xfId="4903"/>
    <cellStyle name="Accent1 - 20% 15" xfId="4904"/>
    <cellStyle name="Accent1 - 20% 15 2" xfId="4905"/>
    <cellStyle name="Accent1 - 20% 16" xfId="4906"/>
    <cellStyle name="Accent1 - 20% 16 2" xfId="4907"/>
    <cellStyle name="Accent1 - 20% 17" xfId="4908"/>
    <cellStyle name="Accent1 - 20% 18" xfId="4909"/>
    <cellStyle name="Accent1 - 20% 19" xfId="4910"/>
    <cellStyle name="Accent1 - 20% 2" xfId="4911"/>
    <cellStyle name="Accent1 - 20% 2 2" xfId="4912"/>
    <cellStyle name="Accent1 - 20% 2 2 2" xfId="4913"/>
    <cellStyle name="Accent1 - 20% 2 2 3" xfId="4914"/>
    <cellStyle name="Accent1 - 20% 2 3" xfId="4915"/>
    <cellStyle name="Accent1 - 20% 2 4" xfId="4916"/>
    <cellStyle name="Accent1 - 20% 2 5" xfId="4917"/>
    <cellStyle name="Accent1 - 20% 2 6" xfId="4918"/>
    <cellStyle name="Accent1 - 20% 2_Logistica y Vtas" xfId="4919"/>
    <cellStyle name="Accent1 - 20% 20" xfId="4920"/>
    <cellStyle name="Accent1 - 20% 21" xfId="4921"/>
    <cellStyle name="Accent1 - 20% 22" xfId="4922"/>
    <cellStyle name="Accent1 - 20% 23" xfId="4923"/>
    <cellStyle name="Accent1 - 20% 24" xfId="4924"/>
    <cellStyle name="Accent1 - 20% 25" xfId="4925"/>
    <cellStyle name="Accent1 - 20% 26" xfId="4926"/>
    <cellStyle name="Accent1 - 20% 27" xfId="4927"/>
    <cellStyle name="Accent1 - 20% 28" xfId="4928"/>
    <cellStyle name="Accent1 - 20% 29" xfId="4929"/>
    <cellStyle name="Accent1 - 20% 3" xfId="4930"/>
    <cellStyle name="Accent1 - 20% 3 2" xfId="4931"/>
    <cellStyle name="Accent1 - 20% 3 2 2" xfId="4932"/>
    <cellStyle name="Accent1 - 20% 3 3" xfId="4933"/>
    <cellStyle name="Accent1 - 20% 3 4" xfId="4934"/>
    <cellStyle name="Accent1 - 20% 3 5" xfId="4935"/>
    <cellStyle name="Accent1 - 20% 3_Logistica y Vtas" xfId="4936"/>
    <cellStyle name="Accent1 - 20% 30" xfId="4937"/>
    <cellStyle name="Accent1 - 20% 31" xfId="4938"/>
    <cellStyle name="Accent1 - 20% 32" xfId="4939"/>
    <cellStyle name="Accent1 - 20% 33" xfId="4940"/>
    <cellStyle name="Accent1 - 20% 34" xfId="4941"/>
    <cellStyle name="Accent1 - 20% 35" xfId="4942"/>
    <cellStyle name="Accent1 - 20% 36" xfId="4943"/>
    <cellStyle name="Accent1 - 20% 37" xfId="4944"/>
    <cellStyle name="Accent1 - 20% 38" xfId="4945"/>
    <cellStyle name="Accent1 - 20% 39" xfId="4946"/>
    <cellStyle name="Accent1 - 20% 4" xfId="4947"/>
    <cellStyle name="Accent1 - 20% 4 2" xfId="4948"/>
    <cellStyle name="Accent1 - 20% 4 2 2" xfId="4949"/>
    <cellStyle name="Accent1 - 20% 4 3" xfId="4950"/>
    <cellStyle name="Accent1 - 20% 4_Logistica y Vtas" xfId="4951"/>
    <cellStyle name="Accent1 - 20% 40" xfId="4952"/>
    <cellStyle name="Accent1 - 20% 41" xfId="4953"/>
    <cellStyle name="Accent1 - 20% 42" xfId="4954"/>
    <cellStyle name="Accent1 - 20% 43" xfId="4955"/>
    <cellStyle name="Accent1 - 20% 44" xfId="4956"/>
    <cellStyle name="Accent1 - 20% 45" xfId="4957"/>
    <cellStyle name="Accent1 - 20% 46" xfId="4958"/>
    <cellStyle name="Accent1 - 20% 47" xfId="4959"/>
    <cellStyle name="Accent1 - 20% 48" xfId="4887"/>
    <cellStyle name="Accent1 - 20% 5" xfId="4960"/>
    <cellStyle name="Accent1 - 20% 5 2" xfId="4961"/>
    <cellStyle name="Accent1 - 20% 5 3" xfId="4962"/>
    <cellStyle name="Accent1 - 20% 5_Logistica y Vtas" xfId="4963"/>
    <cellStyle name="Accent1 - 20% 6" xfId="4964"/>
    <cellStyle name="Accent1 - 20% 6 2" xfId="4965"/>
    <cellStyle name="Accent1 - 20% 6 3" xfId="4966"/>
    <cellStyle name="Accent1 - 20% 6_Logistica y Vtas" xfId="4967"/>
    <cellStyle name="Accent1 - 20% 7" xfId="4968"/>
    <cellStyle name="Accent1 - 20% 7 2" xfId="4969"/>
    <cellStyle name="Accent1 - 20% 7 3" xfId="4970"/>
    <cellStyle name="Accent1 - 20% 7_Logistica y Vtas" xfId="4971"/>
    <cellStyle name="Accent1 - 20% 8" xfId="4972"/>
    <cellStyle name="Accent1 - 20% 8 2" xfId="4973"/>
    <cellStyle name="Accent1 - 20% 8 3" xfId="4974"/>
    <cellStyle name="Accent1 - 20% 8_Logistica y Vtas" xfId="4975"/>
    <cellStyle name="Accent1 - 20% 9" xfId="4976"/>
    <cellStyle name="Accent1 - 20% 9 2" xfId="4977"/>
    <cellStyle name="Accent1 - 20% 9 3" xfId="4978"/>
    <cellStyle name="Accent1 - 20% 9_Logistica y Vtas" xfId="4979"/>
    <cellStyle name="Accent1 - 20%_AECM 8909035321" xfId="4980"/>
    <cellStyle name="Accent1 - 40%" xfId="5"/>
    <cellStyle name="Accent1 - 40% 10" xfId="4982"/>
    <cellStyle name="Accent1 - 40% 10 2" xfId="4983"/>
    <cellStyle name="Accent1 - 40% 10 3" xfId="4984"/>
    <cellStyle name="Accent1 - 40% 10_Logistica y Vtas" xfId="4985"/>
    <cellStyle name="Accent1 - 40% 11" xfId="4986"/>
    <cellStyle name="Accent1 - 40% 11 2" xfId="4987"/>
    <cellStyle name="Accent1 - 40% 11 3" xfId="4988"/>
    <cellStyle name="Accent1 - 40% 11_Logistica y Vtas" xfId="4989"/>
    <cellStyle name="Accent1 - 40% 12" xfId="4990"/>
    <cellStyle name="Accent1 - 40% 12 2" xfId="4991"/>
    <cellStyle name="Accent1 - 40% 12 3" xfId="4992"/>
    <cellStyle name="Accent1 - 40% 12_Logistica y Vtas" xfId="4993"/>
    <cellStyle name="Accent1 - 40% 13" xfId="4994"/>
    <cellStyle name="Accent1 - 40% 13 2" xfId="4995"/>
    <cellStyle name="Accent1 - 40% 14" xfId="4996"/>
    <cellStyle name="Accent1 - 40% 14 2" xfId="4997"/>
    <cellStyle name="Accent1 - 40% 15" xfId="4998"/>
    <cellStyle name="Accent1 - 40% 15 2" xfId="4999"/>
    <cellStyle name="Accent1 - 40% 16" xfId="5000"/>
    <cellStyle name="Accent1 - 40% 16 2" xfId="5001"/>
    <cellStyle name="Accent1 - 40% 17" xfId="5002"/>
    <cellStyle name="Accent1 - 40% 18" xfId="5003"/>
    <cellStyle name="Accent1 - 40% 19" xfId="5004"/>
    <cellStyle name="Accent1 - 40% 2" xfId="5005"/>
    <cellStyle name="Accent1 - 40% 2 2" xfId="5006"/>
    <cellStyle name="Accent1 - 40% 2 2 2" xfId="5007"/>
    <cellStyle name="Accent1 - 40% 2 2 3" xfId="5008"/>
    <cellStyle name="Accent1 - 40% 2 3" xfId="5009"/>
    <cellStyle name="Accent1 - 40% 2 4" xfId="5010"/>
    <cellStyle name="Accent1 - 40% 2 5" xfId="5011"/>
    <cellStyle name="Accent1 - 40% 2 6" xfId="5012"/>
    <cellStyle name="Accent1 - 40% 2_Logistica y Vtas" xfId="5013"/>
    <cellStyle name="Accent1 - 40% 20" xfId="5014"/>
    <cellStyle name="Accent1 - 40% 21" xfId="5015"/>
    <cellStyle name="Accent1 - 40% 22" xfId="5016"/>
    <cellStyle name="Accent1 - 40% 23" xfId="5017"/>
    <cellStyle name="Accent1 - 40% 24" xfId="5018"/>
    <cellStyle name="Accent1 - 40% 25" xfId="5019"/>
    <cellStyle name="Accent1 - 40% 26" xfId="5020"/>
    <cellStyle name="Accent1 - 40% 27" xfId="5021"/>
    <cellStyle name="Accent1 - 40% 28" xfId="5022"/>
    <cellStyle name="Accent1 - 40% 29" xfId="5023"/>
    <cellStyle name="Accent1 - 40% 3" xfId="5024"/>
    <cellStyle name="Accent1 - 40% 3 2" xfId="5025"/>
    <cellStyle name="Accent1 - 40% 3 2 2" xfId="5026"/>
    <cellStyle name="Accent1 - 40% 3 3" xfId="5027"/>
    <cellStyle name="Accent1 - 40% 3 4" xfId="5028"/>
    <cellStyle name="Accent1 - 40% 3 5" xfId="5029"/>
    <cellStyle name="Accent1 - 40% 3_Logistica y Vtas" xfId="5030"/>
    <cellStyle name="Accent1 - 40% 30" xfId="5031"/>
    <cellStyle name="Accent1 - 40% 31" xfId="5032"/>
    <cellStyle name="Accent1 - 40% 32" xfId="5033"/>
    <cellStyle name="Accent1 - 40% 33" xfId="5034"/>
    <cellStyle name="Accent1 - 40% 34" xfId="5035"/>
    <cellStyle name="Accent1 - 40% 35" xfId="5036"/>
    <cellStyle name="Accent1 - 40% 36" xfId="5037"/>
    <cellStyle name="Accent1 - 40% 37" xfId="5038"/>
    <cellStyle name="Accent1 - 40% 38" xfId="5039"/>
    <cellStyle name="Accent1 - 40% 39" xfId="5040"/>
    <cellStyle name="Accent1 - 40% 4" xfId="5041"/>
    <cellStyle name="Accent1 - 40% 4 2" xfId="5042"/>
    <cellStyle name="Accent1 - 40% 4 2 2" xfId="5043"/>
    <cellStyle name="Accent1 - 40% 4 3" xfId="5044"/>
    <cellStyle name="Accent1 - 40% 4_Logistica y Vtas" xfId="5045"/>
    <cellStyle name="Accent1 - 40% 40" xfId="5046"/>
    <cellStyle name="Accent1 - 40% 41" xfId="5047"/>
    <cellStyle name="Accent1 - 40% 42" xfId="5048"/>
    <cellStyle name="Accent1 - 40% 43" xfId="5049"/>
    <cellStyle name="Accent1 - 40% 44" xfId="5050"/>
    <cellStyle name="Accent1 - 40% 45" xfId="5051"/>
    <cellStyle name="Accent1 - 40% 46" xfId="5052"/>
    <cellStyle name="Accent1 - 40% 47" xfId="5053"/>
    <cellStyle name="Accent1 - 40% 48" xfId="4981"/>
    <cellStyle name="Accent1 - 40% 5" xfId="5054"/>
    <cellStyle name="Accent1 - 40% 5 2" xfId="5055"/>
    <cellStyle name="Accent1 - 40% 5 3" xfId="5056"/>
    <cellStyle name="Accent1 - 40% 5_Logistica y Vtas" xfId="5057"/>
    <cellStyle name="Accent1 - 40% 6" xfId="5058"/>
    <cellStyle name="Accent1 - 40% 6 2" xfId="5059"/>
    <cellStyle name="Accent1 - 40% 6 3" xfId="5060"/>
    <cellStyle name="Accent1 - 40% 6_Logistica y Vtas" xfId="5061"/>
    <cellStyle name="Accent1 - 40% 7" xfId="5062"/>
    <cellStyle name="Accent1 - 40% 7 2" xfId="5063"/>
    <cellStyle name="Accent1 - 40% 7 3" xfId="5064"/>
    <cellStyle name="Accent1 - 40% 7_Logistica y Vtas" xfId="5065"/>
    <cellStyle name="Accent1 - 40% 8" xfId="5066"/>
    <cellStyle name="Accent1 - 40% 8 2" xfId="5067"/>
    <cellStyle name="Accent1 - 40% 8 3" xfId="5068"/>
    <cellStyle name="Accent1 - 40% 8_Logistica y Vtas" xfId="5069"/>
    <cellStyle name="Accent1 - 40% 9" xfId="5070"/>
    <cellStyle name="Accent1 - 40% 9 2" xfId="5071"/>
    <cellStyle name="Accent1 - 40% 9 3" xfId="5072"/>
    <cellStyle name="Accent1 - 40% 9_Logistica y Vtas" xfId="5073"/>
    <cellStyle name="Accent1 - 40%_AECM 8909035321" xfId="5074"/>
    <cellStyle name="Accent1 - 60%" xfId="6"/>
    <cellStyle name="Accent1 - 60% 10" xfId="5076"/>
    <cellStyle name="Accent1 - 60% 10 2" xfId="5077"/>
    <cellStyle name="Accent1 - 60% 11" xfId="5078"/>
    <cellStyle name="Accent1 - 60% 11 2" xfId="5079"/>
    <cellStyle name="Accent1 - 60% 12" xfId="5080"/>
    <cellStyle name="Accent1 - 60% 12 2" xfId="5081"/>
    <cellStyle name="Accent1 - 60% 13" xfId="5082"/>
    <cellStyle name="Accent1 - 60% 13 2" xfId="5083"/>
    <cellStyle name="Accent1 - 60% 14" xfId="5084"/>
    <cellStyle name="Accent1 - 60% 14 2" xfId="5085"/>
    <cellStyle name="Accent1 - 60% 15" xfId="5086"/>
    <cellStyle name="Accent1 - 60% 15 2" xfId="5087"/>
    <cellStyle name="Accent1 - 60% 16" xfId="5088"/>
    <cellStyle name="Accent1 - 60% 16 2" xfId="5089"/>
    <cellStyle name="Accent1 - 60% 17" xfId="5090"/>
    <cellStyle name="Accent1 - 60% 18" xfId="5091"/>
    <cellStyle name="Accent1 - 60% 19" xfId="5092"/>
    <cellStyle name="Accent1 - 60% 2" xfId="5093"/>
    <cellStyle name="Accent1 - 60% 2 2" xfId="5094"/>
    <cellStyle name="Accent1 - 60% 2 2 2" xfId="5095"/>
    <cellStyle name="Accent1 - 60% 2 2 3" xfId="5096"/>
    <cellStyle name="Accent1 - 60% 2 3" xfId="5097"/>
    <cellStyle name="Accent1 - 60% 20" xfId="5098"/>
    <cellStyle name="Accent1 - 60% 21" xfId="5099"/>
    <cellStyle name="Accent1 - 60% 22" xfId="5100"/>
    <cellStyle name="Accent1 - 60% 23" xfId="5101"/>
    <cellStyle name="Accent1 - 60% 24" xfId="5102"/>
    <cellStyle name="Accent1 - 60% 25" xfId="5103"/>
    <cellStyle name="Accent1 - 60% 26" xfId="5104"/>
    <cellStyle name="Accent1 - 60% 27" xfId="5105"/>
    <cellStyle name="Accent1 - 60% 28" xfId="5106"/>
    <cellStyle name="Accent1 - 60% 29" xfId="5107"/>
    <cellStyle name="Accent1 - 60% 3" xfId="5108"/>
    <cellStyle name="Accent1 - 60% 3 2" xfId="5109"/>
    <cellStyle name="Accent1 - 60% 3 3" xfId="5110"/>
    <cellStyle name="Accent1 - 60% 30" xfId="5111"/>
    <cellStyle name="Accent1 - 60% 31" xfId="5112"/>
    <cellStyle name="Accent1 - 60% 32" xfId="5113"/>
    <cellStyle name="Accent1 - 60% 33" xfId="5114"/>
    <cellStyle name="Accent1 - 60% 34" xfId="5115"/>
    <cellStyle name="Accent1 - 60% 35" xfId="5116"/>
    <cellStyle name="Accent1 - 60% 36" xfId="5117"/>
    <cellStyle name="Accent1 - 60% 37" xfId="5118"/>
    <cellStyle name="Accent1 - 60% 38" xfId="5119"/>
    <cellStyle name="Accent1 - 60% 39" xfId="5120"/>
    <cellStyle name="Accent1 - 60% 4" xfId="5121"/>
    <cellStyle name="Accent1 - 60% 4 2" xfId="5122"/>
    <cellStyle name="Accent1 - 60% 40" xfId="5123"/>
    <cellStyle name="Accent1 - 60% 41" xfId="5124"/>
    <cellStyle name="Accent1 - 60% 42" xfId="5125"/>
    <cellStyle name="Accent1 - 60% 43" xfId="5126"/>
    <cellStyle name="Accent1 - 60% 44" xfId="5127"/>
    <cellStyle name="Accent1 - 60% 45" xfId="5128"/>
    <cellStyle name="Accent1 - 60% 46" xfId="5129"/>
    <cellStyle name="Accent1 - 60% 47" xfId="5130"/>
    <cellStyle name="Accent1 - 60% 48" xfId="5075"/>
    <cellStyle name="Accent1 - 60% 5" xfId="5131"/>
    <cellStyle name="Accent1 - 60% 5 2" xfId="5132"/>
    <cellStyle name="Accent1 - 60% 6" xfId="5133"/>
    <cellStyle name="Accent1 - 60% 6 2" xfId="5134"/>
    <cellStyle name="Accent1 - 60% 7" xfId="5135"/>
    <cellStyle name="Accent1 - 60% 7 2" xfId="5136"/>
    <cellStyle name="Accent1 - 60% 8" xfId="5137"/>
    <cellStyle name="Accent1 - 60% 8 2" xfId="5138"/>
    <cellStyle name="Accent1 - 60% 9" xfId="5139"/>
    <cellStyle name="Accent1 - 60% 9 2" xfId="5140"/>
    <cellStyle name="Accent1 - 60%_AECM 8909035321" xfId="5141"/>
    <cellStyle name="Accent1 2" xfId="5142"/>
    <cellStyle name="Accent1 3" xfId="5143"/>
    <cellStyle name="Accent1 4" xfId="5144"/>
    <cellStyle name="Accent1 5" xfId="5145"/>
    <cellStyle name="Accent1 6" xfId="5146"/>
    <cellStyle name="Accent2" xfId="5147"/>
    <cellStyle name="Accent2 - 20%" xfId="7"/>
    <cellStyle name="Accent2 - 20% 10" xfId="5149"/>
    <cellStyle name="Accent2 - 20% 10 2" xfId="5150"/>
    <cellStyle name="Accent2 - 20% 10 3" xfId="5151"/>
    <cellStyle name="Accent2 - 20% 10_Logistica y Vtas" xfId="5152"/>
    <cellStyle name="Accent2 - 20% 11" xfId="5153"/>
    <cellStyle name="Accent2 - 20% 11 2" xfId="5154"/>
    <cellStyle name="Accent2 - 20% 11 3" xfId="5155"/>
    <cellStyle name="Accent2 - 20% 11_Logistica y Vtas" xfId="5156"/>
    <cellStyle name="Accent2 - 20% 12" xfId="5157"/>
    <cellStyle name="Accent2 - 20% 12 2" xfId="5158"/>
    <cellStyle name="Accent2 - 20% 12 3" xfId="5159"/>
    <cellStyle name="Accent2 - 20% 12_Logistica y Vtas" xfId="5160"/>
    <cellStyle name="Accent2 - 20% 13" xfId="5161"/>
    <cellStyle name="Accent2 - 20% 13 2" xfId="5162"/>
    <cellStyle name="Accent2 - 20% 14" xfId="5163"/>
    <cellStyle name="Accent2 - 20% 14 2" xfId="5164"/>
    <cellStyle name="Accent2 - 20% 15" xfId="5165"/>
    <cellStyle name="Accent2 - 20% 15 2" xfId="5166"/>
    <cellStyle name="Accent2 - 20% 16" xfId="5167"/>
    <cellStyle name="Accent2 - 20% 16 2" xfId="5168"/>
    <cellStyle name="Accent2 - 20% 17" xfId="5169"/>
    <cellStyle name="Accent2 - 20% 18" xfId="5170"/>
    <cellStyle name="Accent2 - 20% 19" xfId="5171"/>
    <cellStyle name="Accent2 - 20% 2" xfId="5172"/>
    <cellStyle name="Accent2 - 20% 2 2" xfId="5173"/>
    <cellStyle name="Accent2 - 20% 2 2 2" xfId="5174"/>
    <cellStyle name="Accent2 - 20% 2 2 3" xfId="5175"/>
    <cellStyle name="Accent2 - 20% 2 3" xfId="5176"/>
    <cellStyle name="Accent2 - 20% 2 4" xfId="5177"/>
    <cellStyle name="Accent2 - 20% 2 5" xfId="5178"/>
    <cellStyle name="Accent2 - 20% 2 6" xfId="5179"/>
    <cellStyle name="Accent2 - 20% 2_Logistica y Vtas" xfId="5180"/>
    <cellStyle name="Accent2 - 20% 20" xfId="5181"/>
    <cellStyle name="Accent2 - 20% 21" xfId="5182"/>
    <cellStyle name="Accent2 - 20% 22" xfId="5183"/>
    <cellStyle name="Accent2 - 20% 23" xfId="5184"/>
    <cellStyle name="Accent2 - 20% 24" xfId="5185"/>
    <cellStyle name="Accent2 - 20% 25" xfId="5186"/>
    <cellStyle name="Accent2 - 20% 26" xfId="5187"/>
    <cellStyle name="Accent2 - 20% 27" xfId="5188"/>
    <cellStyle name="Accent2 - 20% 28" xfId="5189"/>
    <cellStyle name="Accent2 - 20% 29" xfId="5190"/>
    <cellStyle name="Accent2 - 20% 3" xfId="5191"/>
    <cellStyle name="Accent2 - 20% 3 2" xfId="5192"/>
    <cellStyle name="Accent2 - 20% 3 2 2" xfId="5193"/>
    <cellStyle name="Accent2 - 20% 3 3" xfId="5194"/>
    <cellStyle name="Accent2 - 20% 3 4" xfId="5195"/>
    <cellStyle name="Accent2 - 20% 3 5" xfId="5196"/>
    <cellStyle name="Accent2 - 20% 3_Logistica y Vtas" xfId="5197"/>
    <cellStyle name="Accent2 - 20% 30" xfId="5198"/>
    <cellStyle name="Accent2 - 20% 31" xfId="5199"/>
    <cellStyle name="Accent2 - 20% 32" xfId="5200"/>
    <cellStyle name="Accent2 - 20% 33" xfId="5201"/>
    <cellStyle name="Accent2 - 20% 34" xfId="5202"/>
    <cellStyle name="Accent2 - 20% 35" xfId="5203"/>
    <cellStyle name="Accent2 - 20% 36" xfId="5204"/>
    <cellStyle name="Accent2 - 20% 37" xfId="5205"/>
    <cellStyle name="Accent2 - 20% 38" xfId="5206"/>
    <cellStyle name="Accent2 - 20% 39" xfId="5207"/>
    <cellStyle name="Accent2 - 20% 4" xfId="5208"/>
    <cellStyle name="Accent2 - 20% 4 2" xfId="5209"/>
    <cellStyle name="Accent2 - 20% 4 2 2" xfId="5210"/>
    <cellStyle name="Accent2 - 20% 4 3" xfId="5211"/>
    <cellStyle name="Accent2 - 20% 4_Logistica y Vtas" xfId="5212"/>
    <cellStyle name="Accent2 - 20% 40" xfId="5213"/>
    <cellStyle name="Accent2 - 20% 41" xfId="5214"/>
    <cellStyle name="Accent2 - 20% 42" xfId="5215"/>
    <cellStyle name="Accent2 - 20% 43" xfId="5216"/>
    <cellStyle name="Accent2 - 20% 44" xfId="5217"/>
    <cellStyle name="Accent2 - 20% 45" xfId="5218"/>
    <cellStyle name="Accent2 - 20% 46" xfId="5219"/>
    <cellStyle name="Accent2 - 20% 47" xfId="5220"/>
    <cellStyle name="Accent2 - 20% 48" xfId="5148"/>
    <cellStyle name="Accent2 - 20% 5" xfId="5221"/>
    <cellStyle name="Accent2 - 20% 5 2" xfId="5222"/>
    <cellStyle name="Accent2 - 20% 5 3" xfId="5223"/>
    <cellStyle name="Accent2 - 20% 5_Logistica y Vtas" xfId="5224"/>
    <cellStyle name="Accent2 - 20% 6" xfId="5225"/>
    <cellStyle name="Accent2 - 20% 6 2" xfId="5226"/>
    <cellStyle name="Accent2 - 20% 6 3" xfId="5227"/>
    <cellStyle name="Accent2 - 20% 6_Logistica y Vtas" xfId="5228"/>
    <cellStyle name="Accent2 - 20% 7" xfId="5229"/>
    <cellStyle name="Accent2 - 20% 7 2" xfId="5230"/>
    <cellStyle name="Accent2 - 20% 7 3" xfId="5231"/>
    <cellStyle name="Accent2 - 20% 7_Logistica y Vtas" xfId="5232"/>
    <cellStyle name="Accent2 - 20% 8" xfId="5233"/>
    <cellStyle name="Accent2 - 20% 8 2" xfId="5234"/>
    <cellStyle name="Accent2 - 20% 8 3" xfId="5235"/>
    <cellStyle name="Accent2 - 20% 8_Logistica y Vtas" xfId="5236"/>
    <cellStyle name="Accent2 - 20% 9" xfId="5237"/>
    <cellStyle name="Accent2 - 20% 9 2" xfId="5238"/>
    <cellStyle name="Accent2 - 20% 9 3" xfId="5239"/>
    <cellStyle name="Accent2 - 20% 9_Logistica y Vtas" xfId="5240"/>
    <cellStyle name="Accent2 - 20%_AECM 8909035321" xfId="5241"/>
    <cellStyle name="Accent2 - 40%" xfId="8"/>
    <cellStyle name="Accent2 - 40% 10" xfId="5243"/>
    <cellStyle name="Accent2 - 40% 10 2" xfId="5244"/>
    <cellStyle name="Accent2 - 40% 10 3" xfId="5245"/>
    <cellStyle name="Accent2 - 40% 10_Logistica y Vtas" xfId="5246"/>
    <cellStyle name="Accent2 - 40% 11" xfId="5247"/>
    <cellStyle name="Accent2 - 40% 11 2" xfId="5248"/>
    <cellStyle name="Accent2 - 40% 11 3" xfId="5249"/>
    <cellStyle name="Accent2 - 40% 11_Logistica y Vtas" xfId="5250"/>
    <cellStyle name="Accent2 - 40% 12" xfId="5251"/>
    <cellStyle name="Accent2 - 40% 12 2" xfId="5252"/>
    <cellStyle name="Accent2 - 40% 12 3" xfId="5253"/>
    <cellStyle name="Accent2 - 40% 12_Logistica y Vtas" xfId="5254"/>
    <cellStyle name="Accent2 - 40% 13" xfId="5255"/>
    <cellStyle name="Accent2 - 40% 13 2" xfId="5256"/>
    <cellStyle name="Accent2 - 40% 14" xfId="5257"/>
    <cellStyle name="Accent2 - 40% 14 2" xfId="5258"/>
    <cellStyle name="Accent2 - 40% 15" xfId="5259"/>
    <cellStyle name="Accent2 - 40% 15 2" xfId="5260"/>
    <cellStyle name="Accent2 - 40% 16" xfId="5261"/>
    <cellStyle name="Accent2 - 40% 16 2" xfId="5262"/>
    <cellStyle name="Accent2 - 40% 17" xfId="5263"/>
    <cellStyle name="Accent2 - 40% 18" xfId="5264"/>
    <cellStyle name="Accent2 - 40% 19" xfId="5265"/>
    <cellStyle name="Accent2 - 40% 2" xfId="5266"/>
    <cellStyle name="Accent2 - 40% 2 2" xfId="5267"/>
    <cellStyle name="Accent2 - 40% 2 2 2" xfId="5268"/>
    <cellStyle name="Accent2 - 40% 2 2 3" xfId="5269"/>
    <cellStyle name="Accent2 - 40% 2 3" xfId="5270"/>
    <cellStyle name="Accent2 - 40% 2 4" xfId="5271"/>
    <cellStyle name="Accent2 - 40% 2 5" xfId="5272"/>
    <cellStyle name="Accent2 - 40% 2 6" xfId="5273"/>
    <cellStyle name="Accent2 - 40% 2_Logistica y Vtas" xfId="5274"/>
    <cellStyle name="Accent2 - 40% 20" xfId="5275"/>
    <cellStyle name="Accent2 - 40% 21" xfId="5276"/>
    <cellStyle name="Accent2 - 40% 22" xfId="5277"/>
    <cellStyle name="Accent2 - 40% 23" xfId="5278"/>
    <cellStyle name="Accent2 - 40% 24" xfId="5279"/>
    <cellStyle name="Accent2 - 40% 25" xfId="5280"/>
    <cellStyle name="Accent2 - 40% 26" xfId="5281"/>
    <cellStyle name="Accent2 - 40% 27" xfId="5282"/>
    <cellStyle name="Accent2 - 40% 28" xfId="5283"/>
    <cellStyle name="Accent2 - 40% 29" xfId="5284"/>
    <cellStyle name="Accent2 - 40% 3" xfId="5285"/>
    <cellStyle name="Accent2 - 40% 3 2" xfId="5286"/>
    <cellStyle name="Accent2 - 40% 3 2 2" xfId="5287"/>
    <cellStyle name="Accent2 - 40% 3 3" xfId="5288"/>
    <cellStyle name="Accent2 - 40% 3 4" xfId="5289"/>
    <cellStyle name="Accent2 - 40% 3 5" xfId="5290"/>
    <cellStyle name="Accent2 - 40% 3_Logistica y Vtas" xfId="5291"/>
    <cellStyle name="Accent2 - 40% 30" xfId="5292"/>
    <cellStyle name="Accent2 - 40% 31" xfId="5293"/>
    <cellStyle name="Accent2 - 40% 32" xfId="5294"/>
    <cellStyle name="Accent2 - 40% 33" xfId="5295"/>
    <cellStyle name="Accent2 - 40% 34" xfId="5296"/>
    <cellStyle name="Accent2 - 40% 35" xfId="5297"/>
    <cellStyle name="Accent2 - 40% 36" xfId="5298"/>
    <cellStyle name="Accent2 - 40% 37" xfId="5299"/>
    <cellStyle name="Accent2 - 40% 38" xfId="5300"/>
    <cellStyle name="Accent2 - 40% 39" xfId="5301"/>
    <cellStyle name="Accent2 - 40% 4" xfId="5302"/>
    <cellStyle name="Accent2 - 40% 4 2" xfId="5303"/>
    <cellStyle name="Accent2 - 40% 4 2 2" xfId="5304"/>
    <cellStyle name="Accent2 - 40% 4 3" xfId="5305"/>
    <cellStyle name="Accent2 - 40% 4_Logistica y Vtas" xfId="5306"/>
    <cellStyle name="Accent2 - 40% 40" xfId="5307"/>
    <cellStyle name="Accent2 - 40% 41" xfId="5308"/>
    <cellStyle name="Accent2 - 40% 42" xfId="5309"/>
    <cellStyle name="Accent2 - 40% 43" xfId="5310"/>
    <cellStyle name="Accent2 - 40% 44" xfId="5311"/>
    <cellStyle name="Accent2 - 40% 45" xfId="5312"/>
    <cellStyle name="Accent2 - 40% 46" xfId="5313"/>
    <cellStyle name="Accent2 - 40% 47" xfId="5314"/>
    <cellStyle name="Accent2 - 40% 48" xfId="5242"/>
    <cellStyle name="Accent2 - 40% 5" xfId="5315"/>
    <cellStyle name="Accent2 - 40% 5 2" xfId="5316"/>
    <cellStyle name="Accent2 - 40% 5 3" xfId="5317"/>
    <cellStyle name="Accent2 - 40% 5_Logistica y Vtas" xfId="5318"/>
    <cellStyle name="Accent2 - 40% 6" xfId="5319"/>
    <cellStyle name="Accent2 - 40% 6 2" xfId="5320"/>
    <cellStyle name="Accent2 - 40% 6 3" xfId="5321"/>
    <cellStyle name="Accent2 - 40% 6_Logistica y Vtas" xfId="5322"/>
    <cellStyle name="Accent2 - 40% 7" xfId="5323"/>
    <cellStyle name="Accent2 - 40% 7 2" xfId="5324"/>
    <cellStyle name="Accent2 - 40% 7 3" xfId="5325"/>
    <cellStyle name="Accent2 - 40% 7_Logistica y Vtas" xfId="5326"/>
    <cellStyle name="Accent2 - 40% 8" xfId="5327"/>
    <cellStyle name="Accent2 - 40% 8 2" xfId="5328"/>
    <cellStyle name="Accent2 - 40% 8 3" xfId="5329"/>
    <cellStyle name="Accent2 - 40% 8_Logistica y Vtas" xfId="5330"/>
    <cellStyle name="Accent2 - 40% 9" xfId="5331"/>
    <cellStyle name="Accent2 - 40% 9 2" xfId="5332"/>
    <cellStyle name="Accent2 - 40% 9 3" xfId="5333"/>
    <cellStyle name="Accent2 - 40% 9_Logistica y Vtas" xfId="5334"/>
    <cellStyle name="Accent2 - 40%_AECM 8909035321" xfId="5335"/>
    <cellStyle name="Accent2 - 60%" xfId="9"/>
    <cellStyle name="Accent2 - 60% 10" xfId="5337"/>
    <cellStyle name="Accent2 - 60% 10 2" xfId="5338"/>
    <cellStyle name="Accent2 - 60% 11" xfId="5339"/>
    <cellStyle name="Accent2 - 60% 11 2" xfId="5340"/>
    <cellStyle name="Accent2 - 60% 12" xfId="5341"/>
    <cellStyle name="Accent2 - 60% 12 2" xfId="5342"/>
    <cellStyle name="Accent2 - 60% 13" xfId="5343"/>
    <cellStyle name="Accent2 - 60% 13 2" xfId="5344"/>
    <cellStyle name="Accent2 - 60% 14" xfId="5345"/>
    <cellStyle name="Accent2 - 60% 14 2" xfId="5346"/>
    <cellStyle name="Accent2 - 60% 15" xfId="5347"/>
    <cellStyle name="Accent2 - 60% 15 2" xfId="5348"/>
    <cellStyle name="Accent2 - 60% 16" xfId="5349"/>
    <cellStyle name="Accent2 - 60% 16 2" xfId="5350"/>
    <cellStyle name="Accent2 - 60% 17" xfId="5351"/>
    <cellStyle name="Accent2 - 60% 18" xfId="5352"/>
    <cellStyle name="Accent2 - 60% 19" xfId="5353"/>
    <cellStyle name="Accent2 - 60% 2" xfId="5354"/>
    <cellStyle name="Accent2 - 60% 2 2" xfId="5355"/>
    <cellStyle name="Accent2 - 60% 2 2 2" xfId="5356"/>
    <cellStyle name="Accent2 - 60% 2 2 3" xfId="5357"/>
    <cellStyle name="Accent2 - 60% 2 3" xfId="5358"/>
    <cellStyle name="Accent2 - 60% 20" xfId="5359"/>
    <cellStyle name="Accent2 - 60% 21" xfId="5360"/>
    <cellStyle name="Accent2 - 60% 22" xfId="5361"/>
    <cellStyle name="Accent2 - 60% 23" xfId="5362"/>
    <cellStyle name="Accent2 - 60% 24" xfId="5363"/>
    <cellStyle name="Accent2 - 60% 25" xfId="5364"/>
    <cellStyle name="Accent2 - 60% 26" xfId="5365"/>
    <cellStyle name="Accent2 - 60% 27" xfId="5366"/>
    <cellStyle name="Accent2 - 60% 28" xfId="5367"/>
    <cellStyle name="Accent2 - 60% 29" xfId="5368"/>
    <cellStyle name="Accent2 - 60% 3" xfId="5369"/>
    <cellStyle name="Accent2 - 60% 3 2" xfId="5370"/>
    <cellStyle name="Accent2 - 60% 3 3" xfId="5371"/>
    <cellStyle name="Accent2 - 60% 30" xfId="5372"/>
    <cellStyle name="Accent2 - 60% 31" xfId="5373"/>
    <cellStyle name="Accent2 - 60% 32" xfId="5374"/>
    <cellStyle name="Accent2 - 60% 33" xfId="5375"/>
    <cellStyle name="Accent2 - 60% 34" xfId="5376"/>
    <cellStyle name="Accent2 - 60% 35" xfId="5377"/>
    <cellStyle name="Accent2 - 60% 36" xfId="5378"/>
    <cellStyle name="Accent2 - 60% 37" xfId="5379"/>
    <cellStyle name="Accent2 - 60% 38" xfId="5380"/>
    <cellStyle name="Accent2 - 60% 39" xfId="5381"/>
    <cellStyle name="Accent2 - 60% 4" xfId="5382"/>
    <cellStyle name="Accent2 - 60% 4 2" xfId="5383"/>
    <cellStyle name="Accent2 - 60% 40" xfId="5384"/>
    <cellStyle name="Accent2 - 60% 41" xfId="5385"/>
    <cellStyle name="Accent2 - 60% 42" xfId="5386"/>
    <cellStyle name="Accent2 - 60% 43" xfId="5387"/>
    <cellStyle name="Accent2 - 60% 44" xfId="5388"/>
    <cellStyle name="Accent2 - 60% 45" xfId="5389"/>
    <cellStyle name="Accent2 - 60% 46" xfId="5390"/>
    <cellStyle name="Accent2 - 60% 47" xfId="5391"/>
    <cellStyle name="Accent2 - 60% 48" xfId="5336"/>
    <cellStyle name="Accent2 - 60% 5" xfId="5392"/>
    <cellStyle name="Accent2 - 60% 5 2" xfId="5393"/>
    <cellStyle name="Accent2 - 60% 6" xfId="5394"/>
    <cellStyle name="Accent2 - 60% 6 2" xfId="5395"/>
    <cellStyle name="Accent2 - 60% 7" xfId="5396"/>
    <cellStyle name="Accent2 - 60% 7 2" xfId="5397"/>
    <cellStyle name="Accent2 - 60% 8" xfId="5398"/>
    <cellStyle name="Accent2 - 60% 8 2" xfId="5399"/>
    <cellStyle name="Accent2 - 60% 9" xfId="5400"/>
    <cellStyle name="Accent2 - 60% 9 2" xfId="5401"/>
    <cellStyle name="Accent2 - 60%_AECM 8909035321" xfId="5402"/>
    <cellStyle name="Accent2 2" xfId="5403"/>
    <cellStyle name="Accent2 3" xfId="5404"/>
    <cellStyle name="Accent2 4" xfId="5405"/>
    <cellStyle name="Accent2 5" xfId="5406"/>
    <cellStyle name="Accent2 6" xfId="5407"/>
    <cellStyle name="Accent3" xfId="5408"/>
    <cellStyle name="Accent3 - 20%" xfId="10"/>
    <cellStyle name="Accent3 - 20% 10" xfId="5410"/>
    <cellStyle name="Accent3 - 20% 10 2" xfId="5411"/>
    <cellStyle name="Accent3 - 20% 10 3" xfId="5412"/>
    <cellStyle name="Accent3 - 20% 10_Logistica y Vtas" xfId="5413"/>
    <cellStyle name="Accent3 - 20% 11" xfId="5414"/>
    <cellStyle name="Accent3 - 20% 11 2" xfId="5415"/>
    <cellStyle name="Accent3 - 20% 11 3" xfId="5416"/>
    <cellStyle name="Accent3 - 20% 11_Logistica y Vtas" xfId="5417"/>
    <cellStyle name="Accent3 - 20% 12" xfId="5418"/>
    <cellStyle name="Accent3 - 20% 12 2" xfId="5419"/>
    <cellStyle name="Accent3 - 20% 12 3" xfId="5420"/>
    <cellStyle name="Accent3 - 20% 12_Logistica y Vtas" xfId="5421"/>
    <cellStyle name="Accent3 - 20% 13" xfId="5422"/>
    <cellStyle name="Accent3 - 20% 13 2" xfId="5423"/>
    <cellStyle name="Accent3 - 20% 14" xfId="5424"/>
    <cellStyle name="Accent3 - 20% 14 2" xfId="5425"/>
    <cellStyle name="Accent3 - 20% 15" xfId="5426"/>
    <cellStyle name="Accent3 - 20% 15 2" xfId="5427"/>
    <cellStyle name="Accent3 - 20% 16" xfId="5428"/>
    <cellStyle name="Accent3 - 20% 16 2" xfId="5429"/>
    <cellStyle name="Accent3 - 20% 17" xfId="5430"/>
    <cellStyle name="Accent3 - 20% 18" xfId="5431"/>
    <cellStyle name="Accent3 - 20% 19" xfId="5432"/>
    <cellStyle name="Accent3 - 20% 2" xfId="5433"/>
    <cellStyle name="Accent3 - 20% 2 2" xfId="5434"/>
    <cellStyle name="Accent3 - 20% 2 2 2" xfId="5435"/>
    <cellStyle name="Accent3 - 20% 2 2 3" xfId="5436"/>
    <cellStyle name="Accent3 - 20% 2 3" xfId="5437"/>
    <cellStyle name="Accent3 - 20% 2 4" xfId="5438"/>
    <cellStyle name="Accent3 - 20% 2 5" xfId="5439"/>
    <cellStyle name="Accent3 - 20% 2 6" xfId="5440"/>
    <cellStyle name="Accent3 - 20% 2_Logistica y Vtas" xfId="5441"/>
    <cellStyle name="Accent3 - 20% 20" xfId="5442"/>
    <cellStyle name="Accent3 - 20% 21" xfId="5443"/>
    <cellStyle name="Accent3 - 20% 22" xfId="5444"/>
    <cellStyle name="Accent3 - 20% 23" xfId="5445"/>
    <cellStyle name="Accent3 - 20% 24" xfId="5446"/>
    <cellStyle name="Accent3 - 20% 25" xfId="5447"/>
    <cellStyle name="Accent3 - 20% 26" xfId="5448"/>
    <cellStyle name="Accent3 - 20% 27" xfId="5449"/>
    <cellStyle name="Accent3 - 20% 28" xfId="5450"/>
    <cellStyle name="Accent3 - 20% 29" xfId="5451"/>
    <cellStyle name="Accent3 - 20% 3" xfId="5452"/>
    <cellStyle name="Accent3 - 20% 3 2" xfId="5453"/>
    <cellStyle name="Accent3 - 20% 3 2 2" xfId="5454"/>
    <cellStyle name="Accent3 - 20% 3 3" xfId="5455"/>
    <cellStyle name="Accent3 - 20% 3 4" xfId="5456"/>
    <cellStyle name="Accent3 - 20% 3 5" xfId="5457"/>
    <cellStyle name="Accent3 - 20% 3_Logistica y Vtas" xfId="5458"/>
    <cellStyle name="Accent3 - 20% 30" xfId="5459"/>
    <cellStyle name="Accent3 - 20% 31" xfId="5460"/>
    <cellStyle name="Accent3 - 20% 32" xfId="5461"/>
    <cellStyle name="Accent3 - 20% 33" xfId="5462"/>
    <cellStyle name="Accent3 - 20% 34" xfId="5463"/>
    <cellStyle name="Accent3 - 20% 35" xfId="5464"/>
    <cellStyle name="Accent3 - 20% 36" xfId="5465"/>
    <cellStyle name="Accent3 - 20% 37" xfId="5466"/>
    <cellStyle name="Accent3 - 20% 38" xfId="5467"/>
    <cellStyle name="Accent3 - 20% 39" xfId="5468"/>
    <cellStyle name="Accent3 - 20% 4" xfId="5469"/>
    <cellStyle name="Accent3 - 20% 4 2" xfId="5470"/>
    <cellStyle name="Accent3 - 20% 4 2 2" xfId="5471"/>
    <cellStyle name="Accent3 - 20% 4 3" xfId="5472"/>
    <cellStyle name="Accent3 - 20% 4_Logistica y Vtas" xfId="5473"/>
    <cellStyle name="Accent3 - 20% 40" xfId="5474"/>
    <cellStyle name="Accent3 - 20% 41" xfId="5475"/>
    <cellStyle name="Accent3 - 20% 42" xfId="5476"/>
    <cellStyle name="Accent3 - 20% 43" xfId="5477"/>
    <cellStyle name="Accent3 - 20% 44" xfId="5478"/>
    <cellStyle name="Accent3 - 20% 45" xfId="5479"/>
    <cellStyle name="Accent3 - 20% 46" xfId="5480"/>
    <cellStyle name="Accent3 - 20% 47" xfId="5481"/>
    <cellStyle name="Accent3 - 20% 48" xfId="5409"/>
    <cellStyle name="Accent3 - 20% 5" xfId="5482"/>
    <cellStyle name="Accent3 - 20% 5 2" xfId="5483"/>
    <cellStyle name="Accent3 - 20% 5 3" xfId="5484"/>
    <cellStyle name="Accent3 - 20% 5_Logistica y Vtas" xfId="5485"/>
    <cellStyle name="Accent3 - 20% 6" xfId="5486"/>
    <cellStyle name="Accent3 - 20% 6 2" xfId="5487"/>
    <cellStyle name="Accent3 - 20% 6 3" xfId="5488"/>
    <cellStyle name="Accent3 - 20% 6_Logistica y Vtas" xfId="5489"/>
    <cellStyle name="Accent3 - 20% 7" xfId="5490"/>
    <cellStyle name="Accent3 - 20% 7 2" xfId="5491"/>
    <cellStyle name="Accent3 - 20% 7 3" xfId="5492"/>
    <cellStyle name="Accent3 - 20% 7_Logistica y Vtas" xfId="5493"/>
    <cellStyle name="Accent3 - 20% 8" xfId="5494"/>
    <cellStyle name="Accent3 - 20% 8 2" xfId="5495"/>
    <cellStyle name="Accent3 - 20% 8 3" xfId="5496"/>
    <cellStyle name="Accent3 - 20% 8_Logistica y Vtas" xfId="5497"/>
    <cellStyle name="Accent3 - 20% 9" xfId="5498"/>
    <cellStyle name="Accent3 - 20% 9 2" xfId="5499"/>
    <cellStyle name="Accent3 - 20% 9 3" xfId="5500"/>
    <cellStyle name="Accent3 - 20% 9_Logistica y Vtas" xfId="5501"/>
    <cellStyle name="Accent3 - 20%_AECM 8909035321" xfId="5502"/>
    <cellStyle name="Accent3 - 40%" xfId="11"/>
    <cellStyle name="Accent3 - 40% 10" xfId="5504"/>
    <cellStyle name="Accent3 - 40% 10 2" xfId="5505"/>
    <cellStyle name="Accent3 - 40% 10 3" xfId="5506"/>
    <cellStyle name="Accent3 - 40% 10_Logistica y Vtas" xfId="5507"/>
    <cellStyle name="Accent3 - 40% 11" xfId="5508"/>
    <cellStyle name="Accent3 - 40% 11 2" xfId="5509"/>
    <cellStyle name="Accent3 - 40% 11 3" xfId="5510"/>
    <cellStyle name="Accent3 - 40% 11_Logistica y Vtas" xfId="5511"/>
    <cellStyle name="Accent3 - 40% 12" xfId="5512"/>
    <cellStyle name="Accent3 - 40% 12 2" xfId="5513"/>
    <cellStyle name="Accent3 - 40% 12 3" xfId="5514"/>
    <cellStyle name="Accent3 - 40% 12_Logistica y Vtas" xfId="5515"/>
    <cellStyle name="Accent3 - 40% 13" xfId="5516"/>
    <cellStyle name="Accent3 - 40% 13 2" xfId="5517"/>
    <cellStyle name="Accent3 - 40% 14" xfId="5518"/>
    <cellStyle name="Accent3 - 40% 14 2" xfId="5519"/>
    <cellStyle name="Accent3 - 40% 15" xfId="5520"/>
    <cellStyle name="Accent3 - 40% 15 2" xfId="5521"/>
    <cellStyle name="Accent3 - 40% 16" xfId="5522"/>
    <cellStyle name="Accent3 - 40% 16 2" xfId="5523"/>
    <cellStyle name="Accent3 - 40% 17" xfId="5524"/>
    <cellStyle name="Accent3 - 40% 18" xfId="5525"/>
    <cellStyle name="Accent3 - 40% 19" xfId="5526"/>
    <cellStyle name="Accent3 - 40% 2" xfId="5527"/>
    <cellStyle name="Accent3 - 40% 2 2" xfId="5528"/>
    <cellStyle name="Accent3 - 40% 2 2 2" xfId="5529"/>
    <cellStyle name="Accent3 - 40% 2 2 3" xfId="5530"/>
    <cellStyle name="Accent3 - 40% 2 3" xfId="5531"/>
    <cellStyle name="Accent3 - 40% 2 4" xfId="5532"/>
    <cellStyle name="Accent3 - 40% 2 5" xfId="5533"/>
    <cellStyle name="Accent3 - 40% 2 6" xfId="5534"/>
    <cellStyle name="Accent3 - 40% 2_Logistica y Vtas" xfId="5535"/>
    <cellStyle name="Accent3 - 40% 20" xfId="5536"/>
    <cellStyle name="Accent3 - 40% 21" xfId="5537"/>
    <cellStyle name="Accent3 - 40% 22" xfId="5538"/>
    <cellStyle name="Accent3 - 40% 23" xfId="5539"/>
    <cellStyle name="Accent3 - 40% 24" xfId="5540"/>
    <cellStyle name="Accent3 - 40% 25" xfId="5541"/>
    <cellStyle name="Accent3 - 40% 26" xfId="5542"/>
    <cellStyle name="Accent3 - 40% 27" xfId="5543"/>
    <cellStyle name="Accent3 - 40% 28" xfId="5544"/>
    <cellStyle name="Accent3 - 40% 29" xfId="5545"/>
    <cellStyle name="Accent3 - 40% 3" xfId="5546"/>
    <cellStyle name="Accent3 - 40% 3 2" xfId="5547"/>
    <cellStyle name="Accent3 - 40% 3 2 2" xfId="5548"/>
    <cellStyle name="Accent3 - 40% 3 3" xfId="5549"/>
    <cellStyle name="Accent3 - 40% 3 4" xfId="5550"/>
    <cellStyle name="Accent3 - 40% 3 5" xfId="5551"/>
    <cellStyle name="Accent3 - 40% 3_Logistica y Vtas" xfId="5552"/>
    <cellStyle name="Accent3 - 40% 30" xfId="5553"/>
    <cellStyle name="Accent3 - 40% 31" xfId="5554"/>
    <cellStyle name="Accent3 - 40% 32" xfId="5555"/>
    <cellStyle name="Accent3 - 40% 33" xfId="5556"/>
    <cellStyle name="Accent3 - 40% 34" xfId="5557"/>
    <cellStyle name="Accent3 - 40% 35" xfId="5558"/>
    <cellStyle name="Accent3 - 40% 36" xfId="5559"/>
    <cellStyle name="Accent3 - 40% 37" xfId="5560"/>
    <cellStyle name="Accent3 - 40% 38" xfId="5561"/>
    <cellStyle name="Accent3 - 40% 39" xfId="5562"/>
    <cellStyle name="Accent3 - 40% 4" xfId="5563"/>
    <cellStyle name="Accent3 - 40% 4 2" xfId="5564"/>
    <cellStyle name="Accent3 - 40% 4 2 2" xfId="5565"/>
    <cellStyle name="Accent3 - 40% 4 3" xfId="5566"/>
    <cellStyle name="Accent3 - 40% 4_Logistica y Vtas" xfId="5567"/>
    <cellStyle name="Accent3 - 40% 40" xfId="5568"/>
    <cellStyle name="Accent3 - 40% 41" xfId="5569"/>
    <cellStyle name="Accent3 - 40% 42" xfId="5570"/>
    <cellStyle name="Accent3 - 40% 43" xfId="5571"/>
    <cellStyle name="Accent3 - 40% 44" xfId="5572"/>
    <cellStyle name="Accent3 - 40% 45" xfId="5573"/>
    <cellStyle name="Accent3 - 40% 46" xfId="5574"/>
    <cellStyle name="Accent3 - 40% 47" xfId="5575"/>
    <cellStyle name="Accent3 - 40% 48" xfId="5503"/>
    <cellStyle name="Accent3 - 40% 5" xfId="5576"/>
    <cellStyle name="Accent3 - 40% 5 2" xfId="5577"/>
    <cellStyle name="Accent3 - 40% 5 3" xfId="5578"/>
    <cellStyle name="Accent3 - 40% 5_Logistica y Vtas" xfId="5579"/>
    <cellStyle name="Accent3 - 40% 6" xfId="5580"/>
    <cellStyle name="Accent3 - 40% 6 2" xfId="5581"/>
    <cellStyle name="Accent3 - 40% 6 3" xfId="5582"/>
    <cellStyle name="Accent3 - 40% 6_Logistica y Vtas" xfId="5583"/>
    <cellStyle name="Accent3 - 40% 7" xfId="5584"/>
    <cellStyle name="Accent3 - 40% 7 2" xfId="5585"/>
    <cellStyle name="Accent3 - 40% 7 3" xfId="5586"/>
    <cellStyle name="Accent3 - 40% 7_Logistica y Vtas" xfId="5587"/>
    <cellStyle name="Accent3 - 40% 8" xfId="5588"/>
    <cellStyle name="Accent3 - 40% 8 2" xfId="5589"/>
    <cellStyle name="Accent3 - 40% 8 3" xfId="5590"/>
    <cellStyle name="Accent3 - 40% 8_Logistica y Vtas" xfId="5591"/>
    <cellStyle name="Accent3 - 40% 9" xfId="5592"/>
    <cellStyle name="Accent3 - 40% 9 2" xfId="5593"/>
    <cellStyle name="Accent3 - 40% 9 3" xfId="5594"/>
    <cellStyle name="Accent3 - 40% 9_Logistica y Vtas" xfId="5595"/>
    <cellStyle name="Accent3 - 40%_AECM 8909035321" xfId="5596"/>
    <cellStyle name="Accent3 - 60%" xfId="12"/>
    <cellStyle name="Accent3 - 60% 10" xfId="5598"/>
    <cellStyle name="Accent3 - 60% 10 2" xfId="5599"/>
    <cellStyle name="Accent3 - 60% 11" xfId="5600"/>
    <cellStyle name="Accent3 - 60% 11 2" xfId="5601"/>
    <cellStyle name="Accent3 - 60% 12" xfId="5602"/>
    <cellStyle name="Accent3 - 60% 12 2" xfId="5603"/>
    <cellStyle name="Accent3 - 60% 13" xfId="5604"/>
    <cellStyle name="Accent3 - 60% 13 2" xfId="5605"/>
    <cellStyle name="Accent3 - 60% 14" xfId="5606"/>
    <cellStyle name="Accent3 - 60% 14 2" xfId="5607"/>
    <cellStyle name="Accent3 - 60% 15" xfId="5608"/>
    <cellStyle name="Accent3 - 60% 15 2" xfId="5609"/>
    <cellStyle name="Accent3 - 60% 16" xfId="5610"/>
    <cellStyle name="Accent3 - 60% 16 2" xfId="5611"/>
    <cellStyle name="Accent3 - 60% 17" xfId="5612"/>
    <cellStyle name="Accent3 - 60% 18" xfId="5613"/>
    <cellStyle name="Accent3 - 60% 19" xfId="5614"/>
    <cellStyle name="Accent3 - 60% 2" xfId="5615"/>
    <cellStyle name="Accent3 - 60% 2 2" xfId="5616"/>
    <cellStyle name="Accent3 - 60% 2 2 2" xfId="5617"/>
    <cellStyle name="Accent3 - 60% 2 2 3" xfId="5618"/>
    <cellStyle name="Accent3 - 60% 2 3" xfId="5619"/>
    <cellStyle name="Accent3 - 60% 20" xfId="5620"/>
    <cellStyle name="Accent3 - 60% 21" xfId="5621"/>
    <cellStyle name="Accent3 - 60% 22" xfId="5622"/>
    <cellStyle name="Accent3 - 60% 23" xfId="5623"/>
    <cellStyle name="Accent3 - 60% 24" xfId="5624"/>
    <cellStyle name="Accent3 - 60% 25" xfId="5625"/>
    <cellStyle name="Accent3 - 60% 26" xfId="5626"/>
    <cellStyle name="Accent3 - 60% 27" xfId="5627"/>
    <cellStyle name="Accent3 - 60% 28" xfId="5628"/>
    <cellStyle name="Accent3 - 60% 29" xfId="5629"/>
    <cellStyle name="Accent3 - 60% 3" xfId="5630"/>
    <cellStyle name="Accent3 - 60% 3 2" xfId="5631"/>
    <cellStyle name="Accent3 - 60% 3 3" xfId="5632"/>
    <cellStyle name="Accent3 - 60% 30" xfId="5633"/>
    <cellStyle name="Accent3 - 60% 31" xfId="5634"/>
    <cellStyle name="Accent3 - 60% 32" xfId="5635"/>
    <cellStyle name="Accent3 - 60% 33" xfId="5636"/>
    <cellStyle name="Accent3 - 60% 34" xfId="5637"/>
    <cellStyle name="Accent3 - 60% 35" xfId="5638"/>
    <cellStyle name="Accent3 - 60% 36" xfId="5639"/>
    <cellStyle name="Accent3 - 60% 37" xfId="5640"/>
    <cellStyle name="Accent3 - 60% 38" xfId="5641"/>
    <cellStyle name="Accent3 - 60% 39" xfId="5642"/>
    <cellStyle name="Accent3 - 60% 4" xfId="5643"/>
    <cellStyle name="Accent3 - 60% 4 2" xfId="5644"/>
    <cellStyle name="Accent3 - 60% 40" xfId="5645"/>
    <cellStyle name="Accent3 - 60% 41" xfId="5646"/>
    <cellStyle name="Accent3 - 60% 42" xfId="5647"/>
    <cellStyle name="Accent3 - 60% 43" xfId="5648"/>
    <cellStyle name="Accent3 - 60% 44" xfId="5649"/>
    <cellStyle name="Accent3 - 60% 45" xfId="5650"/>
    <cellStyle name="Accent3 - 60% 46" xfId="5651"/>
    <cellStyle name="Accent3 - 60% 47" xfId="5652"/>
    <cellStyle name="Accent3 - 60% 48" xfId="5597"/>
    <cellStyle name="Accent3 - 60% 5" xfId="5653"/>
    <cellStyle name="Accent3 - 60% 5 2" xfId="5654"/>
    <cellStyle name="Accent3 - 60% 6" xfId="5655"/>
    <cellStyle name="Accent3 - 60% 6 2" xfId="5656"/>
    <cellStyle name="Accent3 - 60% 7" xfId="5657"/>
    <cellStyle name="Accent3 - 60% 7 2" xfId="5658"/>
    <cellStyle name="Accent3 - 60% 8" xfId="5659"/>
    <cellStyle name="Accent3 - 60% 8 2" xfId="5660"/>
    <cellStyle name="Accent3 - 60% 9" xfId="5661"/>
    <cellStyle name="Accent3 - 60% 9 2" xfId="5662"/>
    <cellStyle name="Accent3 - 60%_AECM 8909035321" xfId="5663"/>
    <cellStyle name="Accent3 10" xfId="5664"/>
    <cellStyle name="Accent3 10 2" xfId="5665"/>
    <cellStyle name="Accent3 11" xfId="5666"/>
    <cellStyle name="Accent3 11 2" xfId="5667"/>
    <cellStyle name="Accent3 12" xfId="5668"/>
    <cellStyle name="Accent3 12 2" xfId="5669"/>
    <cellStyle name="Accent3 13" xfId="5670"/>
    <cellStyle name="Accent3 13 2" xfId="5671"/>
    <cellStyle name="Accent3 14" xfId="5672"/>
    <cellStyle name="Accent3 14 2" xfId="5673"/>
    <cellStyle name="Accent3 15" xfId="5674"/>
    <cellStyle name="Accent3 15 2" xfId="5675"/>
    <cellStyle name="Accent3 16" xfId="5676"/>
    <cellStyle name="Accent3 16 2" xfId="5677"/>
    <cellStyle name="Accent3 17" xfId="5678"/>
    <cellStyle name="Accent3 17 2" xfId="5679"/>
    <cellStyle name="Accent3 18" xfId="5680"/>
    <cellStyle name="Accent3 18 2" xfId="5681"/>
    <cellStyle name="Accent3 19" xfId="5682"/>
    <cellStyle name="Accent3 19 2" xfId="5683"/>
    <cellStyle name="Accent3 2" xfId="5684"/>
    <cellStyle name="Accent3 2 2" xfId="5685"/>
    <cellStyle name="Accent3 2 2 2" xfId="5686"/>
    <cellStyle name="Accent3 2 2 3" xfId="5687"/>
    <cellStyle name="Accent3 2 3" xfId="5688"/>
    <cellStyle name="Accent3 2 4" xfId="5689"/>
    <cellStyle name="Accent3 2 5" xfId="5690"/>
    <cellStyle name="Accent3 20" xfId="5691"/>
    <cellStyle name="Accent3 20 2" xfId="5692"/>
    <cellStyle name="Accent3 21" xfId="5693"/>
    <cellStyle name="Accent3 21 2" xfId="5694"/>
    <cellStyle name="Accent3 22" xfId="5695"/>
    <cellStyle name="Accent3 22 2" xfId="5696"/>
    <cellStyle name="Accent3 23" xfId="5697"/>
    <cellStyle name="Accent3 23 2" xfId="5698"/>
    <cellStyle name="Accent3 24" xfId="5699"/>
    <cellStyle name="Accent3 25" xfId="5700"/>
    <cellStyle name="Accent3 26" xfId="5701"/>
    <cellStyle name="Accent3 3" xfId="5702"/>
    <cellStyle name="Accent3 3 2" xfId="5703"/>
    <cellStyle name="Accent3 4" xfId="5704"/>
    <cellStyle name="Accent3 4 2" xfId="5705"/>
    <cellStyle name="Accent3 5" xfId="5706"/>
    <cellStyle name="Accent3 5 2" xfId="5707"/>
    <cellStyle name="Accent3 6" xfId="5708"/>
    <cellStyle name="Accent3 6 2" xfId="5709"/>
    <cellStyle name="Accent3 6 3" xfId="5710"/>
    <cellStyle name="Accent3 6 4" xfId="5711"/>
    <cellStyle name="Accent3 7" xfId="5712"/>
    <cellStyle name="Accent3 7 2" xfId="5713"/>
    <cellStyle name="Accent3 7 3" xfId="5714"/>
    <cellStyle name="Accent3 8" xfId="5715"/>
    <cellStyle name="Accent3 8 2" xfId="5716"/>
    <cellStyle name="Accent3 8 3" xfId="5717"/>
    <cellStyle name="Accent3 9" xfId="5718"/>
    <cellStyle name="Accent3 9 2" xfId="5719"/>
    <cellStyle name="Accent3_1Modelo Plantillas Mandato SISS Junio 09 entrega" xfId="5720"/>
    <cellStyle name="Accent4" xfId="5721"/>
    <cellStyle name="Accent4 - 20%" xfId="13"/>
    <cellStyle name="Accent4 - 20% 10" xfId="5723"/>
    <cellStyle name="Accent4 - 20% 10 2" xfId="5724"/>
    <cellStyle name="Accent4 - 20% 10 3" xfId="5725"/>
    <cellStyle name="Accent4 - 20% 10_Logistica y Vtas" xfId="5726"/>
    <cellStyle name="Accent4 - 20% 11" xfId="5727"/>
    <cellStyle name="Accent4 - 20% 11 2" xfId="5728"/>
    <cellStyle name="Accent4 - 20% 11 3" xfId="5729"/>
    <cellStyle name="Accent4 - 20% 11_Logistica y Vtas" xfId="5730"/>
    <cellStyle name="Accent4 - 20% 12" xfId="5731"/>
    <cellStyle name="Accent4 - 20% 12 2" xfId="5732"/>
    <cellStyle name="Accent4 - 20% 12 3" xfId="5733"/>
    <cellStyle name="Accent4 - 20% 12_Logistica y Vtas" xfId="5734"/>
    <cellStyle name="Accent4 - 20% 13" xfId="5735"/>
    <cellStyle name="Accent4 - 20% 13 2" xfId="5736"/>
    <cellStyle name="Accent4 - 20% 14" xfId="5737"/>
    <cellStyle name="Accent4 - 20% 14 2" xfId="5738"/>
    <cellStyle name="Accent4 - 20% 15" xfId="5739"/>
    <cellStyle name="Accent4 - 20% 15 2" xfId="5740"/>
    <cellStyle name="Accent4 - 20% 16" xfId="5741"/>
    <cellStyle name="Accent4 - 20% 16 2" xfId="5742"/>
    <cellStyle name="Accent4 - 20% 17" xfId="5743"/>
    <cellStyle name="Accent4 - 20% 18" xfId="5744"/>
    <cellStyle name="Accent4 - 20% 19" xfId="5745"/>
    <cellStyle name="Accent4 - 20% 2" xfId="5746"/>
    <cellStyle name="Accent4 - 20% 2 2" xfId="5747"/>
    <cellStyle name="Accent4 - 20% 2 2 2" xfId="5748"/>
    <cellStyle name="Accent4 - 20% 2 2 3" xfId="5749"/>
    <cellStyle name="Accent4 - 20% 2 3" xfId="5750"/>
    <cellStyle name="Accent4 - 20% 2 4" xfId="5751"/>
    <cellStyle name="Accent4 - 20% 2 5" xfId="5752"/>
    <cellStyle name="Accent4 - 20% 2 6" xfId="5753"/>
    <cellStyle name="Accent4 - 20% 2_Logistica y Vtas" xfId="5754"/>
    <cellStyle name="Accent4 - 20% 20" xfId="5755"/>
    <cellStyle name="Accent4 - 20% 21" xfId="5756"/>
    <cellStyle name="Accent4 - 20% 22" xfId="5757"/>
    <cellStyle name="Accent4 - 20% 23" xfId="5758"/>
    <cellStyle name="Accent4 - 20% 24" xfId="5759"/>
    <cellStyle name="Accent4 - 20% 25" xfId="5760"/>
    <cellStyle name="Accent4 - 20% 26" xfId="5761"/>
    <cellStyle name="Accent4 - 20% 27" xfId="5762"/>
    <cellStyle name="Accent4 - 20% 28" xfId="5763"/>
    <cellStyle name="Accent4 - 20% 29" xfId="5764"/>
    <cellStyle name="Accent4 - 20% 3" xfId="5765"/>
    <cellStyle name="Accent4 - 20% 3 2" xfId="5766"/>
    <cellStyle name="Accent4 - 20% 3 2 2" xfId="5767"/>
    <cellStyle name="Accent4 - 20% 3 3" xfId="5768"/>
    <cellStyle name="Accent4 - 20% 3 4" xfId="5769"/>
    <cellStyle name="Accent4 - 20% 3 5" xfId="5770"/>
    <cellStyle name="Accent4 - 20% 3_Logistica y Vtas" xfId="5771"/>
    <cellStyle name="Accent4 - 20% 30" xfId="5772"/>
    <cellStyle name="Accent4 - 20% 31" xfId="5773"/>
    <cellStyle name="Accent4 - 20% 32" xfId="5774"/>
    <cellStyle name="Accent4 - 20% 33" xfId="5775"/>
    <cellStyle name="Accent4 - 20% 34" xfId="5776"/>
    <cellStyle name="Accent4 - 20% 35" xfId="5777"/>
    <cellStyle name="Accent4 - 20% 36" xfId="5778"/>
    <cellStyle name="Accent4 - 20% 37" xfId="5779"/>
    <cellStyle name="Accent4 - 20% 38" xfId="5780"/>
    <cellStyle name="Accent4 - 20% 39" xfId="5781"/>
    <cellStyle name="Accent4 - 20% 4" xfId="5782"/>
    <cellStyle name="Accent4 - 20% 4 2" xfId="5783"/>
    <cellStyle name="Accent4 - 20% 4 2 2" xfId="5784"/>
    <cellStyle name="Accent4 - 20% 4 3" xfId="5785"/>
    <cellStyle name="Accent4 - 20% 4_Logistica y Vtas" xfId="5786"/>
    <cellStyle name="Accent4 - 20% 40" xfId="5787"/>
    <cellStyle name="Accent4 - 20% 41" xfId="5788"/>
    <cellStyle name="Accent4 - 20% 42" xfId="5789"/>
    <cellStyle name="Accent4 - 20% 43" xfId="5790"/>
    <cellStyle name="Accent4 - 20% 44" xfId="5791"/>
    <cellStyle name="Accent4 - 20% 45" xfId="5792"/>
    <cellStyle name="Accent4 - 20% 46" xfId="5793"/>
    <cellStyle name="Accent4 - 20% 47" xfId="5794"/>
    <cellStyle name="Accent4 - 20% 48" xfId="5722"/>
    <cellStyle name="Accent4 - 20% 5" xfId="5795"/>
    <cellStyle name="Accent4 - 20% 5 2" xfId="5796"/>
    <cellStyle name="Accent4 - 20% 5 3" xfId="5797"/>
    <cellStyle name="Accent4 - 20% 5_Logistica y Vtas" xfId="5798"/>
    <cellStyle name="Accent4 - 20% 6" xfId="5799"/>
    <cellStyle name="Accent4 - 20% 6 2" xfId="5800"/>
    <cellStyle name="Accent4 - 20% 6 3" xfId="5801"/>
    <cellStyle name="Accent4 - 20% 6_Logistica y Vtas" xfId="5802"/>
    <cellStyle name="Accent4 - 20% 7" xfId="5803"/>
    <cellStyle name="Accent4 - 20% 7 2" xfId="5804"/>
    <cellStyle name="Accent4 - 20% 7 3" xfId="5805"/>
    <cellStyle name="Accent4 - 20% 7_Logistica y Vtas" xfId="5806"/>
    <cellStyle name="Accent4 - 20% 8" xfId="5807"/>
    <cellStyle name="Accent4 - 20% 8 2" xfId="5808"/>
    <cellStyle name="Accent4 - 20% 8 3" xfId="5809"/>
    <cellStyle name="Accent4 - 20% 8_Logistica y Vtas" xfId="5810"/>
    <cellStyle name="Accent4 - 20% 9" xfId="5811"/>
    <cellStyle name="Accent4 - 20% 9 2" xfId="5812"/>
    <cellStyle name="Accent4 - 20% 9 3" xfId="5813"/>
    <cellStyle name="Accent4 - 20% 9_Logistica y Vtas" xfId="5814"/>
    <cellStyle name="Accent4 - 20%_AECM 8909035321" xfId="5815"/>
    <cellStyle name="Accent4 - 40%" xfId="14"/>
    <cellStyle name="Accent4 - 40% 10" xfId="5817"/>
    <cellStyle name="Accent4 - 40% 10 2" xfId="5818"/>
    <cellStyle name="Accent4 - 40% 10 3" xfId="5819"/>
    <cellStyle name="Accent4 - 40% 10_Logistica y Vtas" xfId="5820"/>
    <cellStyle name="Accent4 - 40% 11" xfId="5821"/>
    <cellStyle name="Accent4 - 40% 11 2" xfId="5822"/>
    <cellStyle name="Accent4 - 40% 11 3" xfId="5823"/>
    <cellStyle name="Accent4 - 40% 11_Logistica y Vtas" xfId="5824"/>
    <cellStyle name="Accent4 - 40% 12" xfId="5825"/>
    <cellStyle name="Accent4 - 40% 12 2" xfId="5826"/>
    <cellStyle name="Accent4 - 40% 12 3" xfId="5827"/>
    <cellStyle name="Accent4 - 40% 12_Logistica y Vtas" xfId="5828"/>
    <cellStyle name="Accent4 - 40% 13" xfId="5829"/>
    <cellStyle name="Accent4 - 40% 13 2" xfId="5830"/>
    <cellStyle name="Accent4 - 40% 14" xfId="5831"/>
    <cellStyle name="Accent4 - 40% 14 2" xfId="5832"/>
    <cellStyle name="Accent4 - 40% 15" xfId="5833"/>
    <cellStyle name="Accent4 - 40% 15 2" xfId="5834"/>
    <cellStyle name="Accent4 - 40% 16" xfId="5835"/>
    <cellStyle name="Accent4 - 40% 16 2" xfId="5836"/>
    <cellStyle name="Accent4 - 40% 17" xfId="5837"/>
    <cellStyle name="Accent4 - 40% 18" xfId="5838"/>
    <cellStyle name="Accent4 - 40% 19" xfId="5839"/>
    <cellStyle name="Accent4 - 40% 2" xfId="5840"/>
    <cellStyle name="Accent4 - 40% 2 2" xfId="5841"/>
    <cellStyle name="Accent4 - 40% 2 2 2" xfId="5842"/>
    <cellStyle name="Accent4 - 40% 2 2 3" xfId="5843"/>
    <cellStyle name="Accent4 - 40% 2 3" xfId="5844"/>
    <cellStyle name="Accent4 - 40% 2 4" xfId="5845"/>
    <cellStyle name="Accent4 - 40% 2 5" xfId="5846"/>
    <cellStyle name="Accent4 - 40% 2 6" xfId="5847"/>
    <cellStyle name="Accent4 - 40% 2_Logistica y Vtas" xfId="5848"/>
    <cellStyle name="Accent4 - 40% 20" xfId="5849"/>
    <cellStyle name="Accent4 - 40% 21" xfId="5850"/>
    <cellStyle name="Accent4 - 40% 22" xfId="5851"/>
    <cellStyle name="Accent4 - 40% 23" xfId="5852"/>
    <cellStyle name="Accent4 - 40% 24" xfId="5853"/>
    <cellStyle name="Accent4 - 40% 25" xfId="5854"/>
    <cellStyle name="Accent4 - 40% 26" xfId="5855"/>
    <cellStyle name="Accent4 - 40% 27" xfId="5856"/>
    <cellStyle name="Accent4 - 40% 28" xfId="5857"/>
    <cellStyle name="Accent4 - 40% 29" xfId="5858"/>
    <cellStyle name="Accent4 - 40% 3" xfId="5859"/>
    <cellStyle name="Accent4 - 40% 3 2" xfId="5860"/>
    <cellStyle name="Accent4 - 40% 3 2 2" xfId="5861"/>
    <cellStyle name="Accent4 - 40% 3 3" xfId="5862"/>
    <cellStyle name="Accent4 - 40% 3 4" xfId="5863"/>
    <cellStyle name="Accent4 - 40% 3 5" xfId="5864"/>
    <cellStyle name="Accent4 - 40% 3_Logistica y Vtas" xfId="5865"/>
    <cellStyle name="Accent4 - 40% 30" xfId="5866"/>
    <cellStyle name="Accent4 - 40% 31" xfId="5867"/>
    <cellStyle name="Accent4 - 40% 32" xfId="5868"/>
    <cellStyle name="Accent4 - 40% 33" xfId="5869"/>
    <cellStyle name="Accent4 - 40% 34" xfId="5870"/>
    <cellStyle name="Accent4 - 40% 35" xfId="5871"/>
    <cellStyle name="Accent4 - 40% 36" xfId="5872"/>
    <cellStyle name="Accent4 - 40% 37" xfId="5873"/>
    <cellStyle name="Accent4 - 40% 38" xfId="5874"/>
    <cellStyle name="Accent4 - 40% 39" xfId="5875"/>
    <cellStyle name="Accent4 - 40% 4" xfId="5876"/>
    <cellStyle name="Accent4 - 40% 4 2" xfId="5877"/>
    <cellStyle name="Accent4 - 40% 4 2 2" xfId="5878"/>
    <cellStyle name="Accent4 - 40% 4 3" xfId="5879"/>
    <cellStyle name="Accent4 - 40% 4_Logistica y Vtas" xfId="5880"/>
    <cellStyle name="Accent4 - 40% 40" xfId="5881"/>
    <cellStyle name="Accent4 - 40% 41" xfId="5882"/>
    <cellStyle name="Accent4 - 40% 42" xfId="5883"/>
    <cellStyle name="Accent4 - 40% 43" xfId="5884"/>
    <cellStyle name="Accent4 - 40% 44" xfId="5885"/>
    <cellStyle name="Accent4 - 40% 45" xfId="5886"/>
    <cellStyle name="Accent4 - 40% 46" xfId="5887"/>
    <cellStyle name="Accent4 - 40% 47" xfId="5888"/>
    <cellStyle name="Accent4 - 40% 48" xfId="5816"/>
    <cellStyle name="Accent4 - 40% 5" xfId="5889"/>
    <cellStyle name="Accent4 - 40% 5 2" xfId="5890"/>
    <cellStyle name="Accent4 - 40% 5 3" xfId="5891"/>
    <cellStyle name="Accent4 - 40% 5_Logistica y Vtas" xfId="5892"/>
    <cellStyle name="Accent4 - 40% 6" xfId="5893"/>
    <cellStyle name="Accent4 - 40% 6 2" xfId="5894"/>
    <cellStyle name="Accent4 - 40% 6 3" xfId="5895"/>
    <cellStyle name="Accent4 - 40% 6_Logistica y Vtas" xfId="5896"/>
    <cellStyle name="Accent4 - 40% 7" xfId="5897"/>
    <cellStyle name="Accent4 - 40% 7 2" xfId="5898"/>
    <cellStyle name="Accent4 - 40% 7 3" xfId="5899"/>
    <cellStyle name="Accent4 - 40% 7_Logistica y Vtas" xfId="5900"/>
    <cellStyle name="Accent4 - 40% 8" xfId="5901"/>
    <cellStyle name="Accent4 - 40% 8 2" xfId="5902"/>
    <cellStyle name="Accent4 - 40% 8 3" xfId="5903"/>
    <cellStyle name="Accent4 - 40% 8_Logistica y Vtas" xfId="5904"/>
    <cellStyle name="Accent4 - 40% 9" xfId="5905"/>
    <cellStyle name="Accent4 - 40% 9 2" xfId="5906"/>
    <cellStyle name="Accent4 - 40% 9 3" xfId="5907"/>
    <cellStyle name="Accent4 - 40% 9_Logistica y Vtas" xfId="5908"/>
    <cellStyle name="Accent4 - 40%_AECM 8909035321" xfId="5909"/>
    <cellStyle name="Accent4 - 60%" xfId="15"/>
    <cellStyle name="Accent4 - 60% 10" xfId="5911"/>
    <cellStyle name="Accent4 - 60% 10 2" xfId="5912"/>
    <cellStyle name="Accent4 - 60% 11" xfId="5913"/>
    <cellStyle name="Accent4 - 60% 11 2" xfId="5914"/>
    <cellStyle name="Accent4 - 60% 12" xfId="5915"/>
    <cellStyle name="Accent4 - 60% 12 2" xfId="5916"/>
    <cellStyle name="Accent4 - 60% 13" xfId="5917"/>
    <cellStyle name="Accent4 - 60% 13 2" xfId="5918"/>
    <cellStyle name="Accent4 - 60% 14" xfId="5919"/>
    <cellStyle name="Accent4 - 60% 14 2" xfId="5920"/>
    <cellStyle name="Accent4 - 60% 15" xfId="5921"/>
    <cellStyle name="Accent4 - 60% 15 2" xfId="5922"/>
    <cellStyle name="Accent4 - 60% 16" xfId="5923"/>
    <cellStyle name="Accent4 - 60% 16 2" xfId="5924"/>
    <cellStyle name="Accent4 - 60% 17" xfId="5925"/>
    <cellStyle name="Accent4 - 60% 18" xfId="5926"/>
    <cellStyle name="Accent4 - 60% 19" xfId="5927"/>
    <cellStyle name="Accent4 - 60% 2" xfId="5928"/>
    <cellStyle name="Accent4 - 60% 2 2" xfId="5929"/>
    <cellStyle name="Accent4 - 60% 2 2 2" xfId="5930"/>
    <cellStyle name="Accent4 - 60% 2 2 3" xfId="5931"/>
    <cellStyle name="Accent4 - 60% 2 3" xfId="5932"/>
    <cellStyle name="Accent4 - 60% 20" xfId="5933"/>
    <cellStyle name="Accent4 - 60% 21" xfId="5934"/>
    <cellStyle name="Accent4 - 60% 22" xfId="5935"/>
    <cellStyle name="Accent4 - 60% 23" xfId="5936"/>
    <cellStyle name="Accent4 - 60% 24" xfId="5937"/>
    <cellStyle name="Accent4 - 60% 25" xfId="5938"/>
    <cellStyle name="Accent4 - 60% 26" xfId="5939"/>
    <cellStyle name="Accent4 - 60% 27" xfId="5940"/>
    <cellStyle name="Accent4 - 60% 28" xfId="5941"/>
    <cellStyle name="Accent4 - 60% 29" xfId="5942"/>
    <cellStyle name="Accent4 - 60% 3" xfId="5943"/>
    <cellStyle name="Accent4 - 60% 3 2" xfId="5944"/>
    <cellStyle name="Accent4 - 60% 3 3" xfId="5945"/>
    <cellStyle name="Accent4 - 60% 30" xfId="5946"/>
    <cellStyle name="Accent4 - 60% 31" xfId="5947"/>
    <cellStyle name="Accent4 - 60% 32" xfId="5948"/>
    <cellStyle name="Accent4 - 60% 33" xfId="5949"/>
    <cellStyle name="Accent4 - 60% 34" xfId="5950"/>
    <cellStyle name="Accent4 - 60% 35" xfId="5951"/>
    <cellStyle name="Accent4 - 60% 36" xfId="5952"/>
    <cellStyle name="Accent4 - 60% 37" xfId="5953"/>
    <cellStyle name="Accent4 - 60% 38" xfId="5954"/>
    <cellStyle name="Accent4 - 60% 39" xfId="5955"/>
    <cellStyle name="Accent4 - 60% 4" xfId="5956"/>
    <cellStyle name="Accent4 - 60% 4 2" xfId="5957"/>
    <cellStyle name="Accent4 - 60% 40" xfId="5958"/>
    <cellStyle name="Accent4 - 60% 41" xfId="5959"/>
    <cellStyle name="Accent4 - 60% 42" xfId="5960"/>
    <cellStyle name="Accent4 - 60% 43" xfId="5961"/>
    <cellStyle name="Accent4 - 60% 44" xfId="5962"/>
    <cellStyle name="Accent4 - 60% 45" xfId="5963"/>
    <cellStyle name="Accent4 - 60% 46" xfId="5964"/>
    <cellStyle name="Accent4 - 60% 47" xfId="5965"/>
    <cellStyle name="Accent4 - 60% 48" xfId="5910"/>
    <cellStyle name="Accent4 - 60% 5" xfId="5966"/>
    <cellStyle name="Accent4 - 60% 5 2" xfId="5967"/>
    <cellStyle name="Accent4 - 60% 6" xfId="5968"/>
    <cellStyle name="Accent4 - 60% 6 2" xfId="5969"/>
    <cellStyle name="Accent4 - 60% 7" xfId="5970"/>
    <cellStyle name="Accent4 - 60% 7 2" xfId="5971"/>
    <cellStyle name="Accent4 - 60% 8" xfId="5972"/>
    <cellStyle name="Accent4 - 60% 8 2" xfId="5973"/>
    <cellStyle name="Accent4 - 60% 9" xfId="5974"/>
    <cellStyle name="Accent4 - 60% 9 2" xfId="5975"/>
    <cellStyle name="Accent4 - 60%_AECM 8909035321" xfId="5976"/>
    <cellStyle name="Accent4 10" xfId="5977"/>
    <cellStyle name="Accent4 10 2" xfId="5978"/>
    <cellStyle name="Accent4 11" xfId="5979"/>
    <cellStyle name="Accent4 11 2" xfId="5980"/>
    <cellStyle name="Accent4 12" xfId="5981"/>
    <cellStyle name="Accent4 12 2" xfId="5982"/>
    <cellStyle name="Accent4 13" xfId="5983"/>
    <cellStyle name="Accent4 13 2" xfId="5984"/>
    <cellStyle name="Accent4 14" xfId="5985"/>
    <cellStyle name="Accent4 14 2" xfId="5986"/>
    <cellStyle name="Accent4 15" xfId="5987"/>
    <cellStyle name="Accent4 15 2" xfId="5988"/>
    <cellStyle name="Accent4 16" xfId="5989"/>
    <cellStyle name="Accent4 16 2" xfId="5990"/>
    <cellStyle name="Accent4 17" xfId="5991"/>
    <cellStyle name="Accent4 17 2" xfId="5992"/>
    <cellStyle name="Accent4 18" xfId="5993"/>
    <cellStyle name="Accent4 18 2" xfId="5994"/>
    <cellStyle name="Accent4 19" xfId="5995"/>
    <cellStyle name="Accent4 19 2" xfId="5996"/>
    <cellStyle name="Accent4 2" xfId="5997"/>
    <cellStyle name="Accent4 2 2" xfId="5998"/>
    <cellStyle name="Accent4 2 2 2" xfId="5999"/>
    <cellStyle name="Accent4 2 2 3" xfId="6000"/>
    <cellStyle name="Accent4 2 3" xfId="6001"/>
    <cellStyle name="Accent4 2 4" xfId="6002"/>
    <cellStyle name="Accent4 2 5" xfId="6003"/>
    <cellStyle name="Accent4 20" xfId="6004"/>
    <cellStyle name="Accent4 20 2" xfId="6005"/>
    <cellStyle name="Accent4 21" xfId="6006"/>
    <cellStyle name="Accent4 21 2" xfId="6007"/>
    <cellStyle name="Accent4 22" xfId="6008"/>
    <cellStyle name="Accent4 22 2" xfId="6009"/>
    <cellStyle name="Accent4 23" xfId="6010"/>
    <cellStyle name="Accent4 23 2" xfId="6011"/>
    <cellStyle name="Accent4 24" xfId="6012"/>
    <cellStyle name="Accent4 25" xfId="6013"/>
    <cellStyle name="Accent4 26" xfId="6014"/>
    <cellStyle name="Accent4 3" xfId="6015"/>
    <cellStyle name="Accent4 3 2" xfId="6016"/>
    <cellStyle name="Accent4 4" xfId="6017"/>
    <cellStyle name="Accent4 4 2" xfId="6018"/>
    <cellStyle name="Accent4 5" xfId="6019"/>
    <cellStyle name="Accent4 5 2" xfId="6020"/>
    <cellStyle name="Accent4 6" xfId="6021"/>
    <cellStyle name="Accent4 6 2" xfId="6022"/>
    <cellStyle name="Accent4 6 3" xfId="6023"/>
    <cellStyle name="Accent4 6 4" xfId="6024"/>
    <cellStyle name="Accent4 7" xfId="6025"/>
    <cellStyle name="Accent4 7 2" xfId="6026"/>
    <cellStyle name="Accent4 7 3" xfId="6027"/>
    <cellStyle name="Accent4 8" xfId="6028"/>
    <cellStyle name="Accent4 8 2" xfId="6029"/>
    <cellStyle name="Accent4 8 3" xfId="6030"/>
    <cellStyle name="Accent4 9" xfId="6031"/>
    <cellStyle name="Accent4 9 2" xfId="6032"/>
    <cellStyle name="Accent4_1Modelo Plantillas Mandato SISS Junio 09 entrega" xfId="6033"/>
    <cellStyle name="Accent5" xfId="6034"/>
    <cellStyle name="Accent5 - 20%" xfId="16"/>
    <cellStyle name="Accent5 - 20% 10" xfId="6036"/>
    <cellStyle name="Accent5 - 20% 10 2" xfId="6037"/>
    <cellStyle name="Accent5 - 20% 10 3" xfId="6038"/>
    <cellStyle name="Accent5 - 20% 10_Logistica y Vtas" xfId="6039"/>
    <cellStyle name="Accent5 - 20% 11" xfId="6040"/>
    <cellStyle name="Accent5 - 20% 11 2" xfId="6041"/>
    <cellStyle name="Accent5 - 20% 11 3" xfId="6042"/>
    <cellStyle name="Accent5 - 20% 11_Logistica y Vtas" xfId="6043"/>
    <cellStyle name="Accent5 - 20% 12" xfId="6044"/>
    <cellStyle name="Accent5 - 20% 12 2" xfId="6045"/>
    <cellStyle name="Accent5 - 20% 12 3" xfId="6046"/>
    <cellStyle name="Accent5 - 20% 12_Logistica y Vtas" xfId="6047"/>
    <cellStyle name="Accent5 - 20% 13" xfId="6048"/>
    <cellStyle name="Accent5 - 20% 13 2" xfId="6049"/>
    <cellStyle name="Accent5 - 20% 14" xfId="6050"/>
    <cellStyle name="Accent5 - 20% 14 2" xfId="6051"/>
    <cellStyle name="Accent5 - 20% 15" xfId="6052"/>
    <cellStyle name="Accent5 - 20% 15 2" xfId="6053"/>
    <cellStyle name="Accent5 - 20% 16" xfId="6054"/>
    <cellStyle name="Accent5 - 20% 16 2" xfId="6055"/>
    <cellStyle name="Accent5 - 20% 17" xfId="6056"/>
    <cellStyle name="Accent5 - 20% 18" xfId="6057"/>
    <cellStyle name="Accent5 - 20% 19" xfId="6058"/>
    <cellStyle name="Accent5 - 20% 2" xfId="6059"/>
    <cellStyle name="Accent5 - 20% 2 2" xfId="6060"/>
    <cellStyle name="Accent5 - 20% 2 2 2" xfId="6061"/>
    <cellStyle name="Accent5 - 20% 2 2 3" xfId="6062"/>
    <cellStyle name="Accent5 - 20% 2 3" xfId="6063"/>
    <cellStyle name="Accent5 - 20% 2 4" xfId="6064"/>
    <cellStyle name="Accent5 - 20% 2 5" xfId="6065"/>
    <cellStyle name="Accent5 - 20% 2 6" xfId="6066"/>
    <cellStyle name="Accent5 - 20% 2_Logistica y Vtas" xfId="6067"/>
    <cellStyle name="Accent5 - 20% 20" xfId="6068"/>
    <cellStyle name="Accent5 - 20% 21" xfId="6069"/>
    <cellStyle name="Accent5 - 20% 22" xfId="6070"/>
    <cellStyle name="Accent5 - 20% 23" xfId="6071"/>
    <cellStyle name="Accent5 - 20% 24" xfId="6072"/>
    <cellStyle name="Accent5 - 20% 25" xfId="6073"/>
    <cellStyle name="Accent5 - 20% 26" xfId="6074"/>
    <cellStyle name="Accent5 - 20% 27" xfId="6075"/>
    <cellStyle name="Accent5 - 20% 28" xfId="6076"/>
    <cellStyle name="Accent5 - 20% 29" xfId="6077"/>
    <cellStyle name="Accent5 - 20% 3" xfId="6078"/>
    <cellStyle name="Accent5 - 20% 3 2" xfId="6079"/>
    <cellStyle name="Accent5 - 20% 3 2 2" xfId="6080"/>
    <cellStyle name="Accent5 - 20% 3 3" xfId="6081"/>
    <cellStyle name="Accent5 - 20% 3 4" xfId="6082"/>
    <cellStyle name="Accent5 - 20% 3 5" xfId="6083"/>
    <cellStyle name="Accent5 - 20% 3_Logistica y Vtas" xfId="6084"/>
    <cellStyle name="Accent5 - 20% 30" xfId="6085"/>
    <cellStyle name="Accent5 - 20% 31" xfId="6086"/>
    <cellStyle name="Accent5 - 20% 32" xfId="6087"/>
    <cellStyle name="Accent5 - 20% 33" xfId="6088"/>
    <cellStyle name="Accent5 - 20% 34" xfId="6089"/>
    <cellStyle name="Accent5 - 20% 35" xfId="6090"/>
    <cellStyle name="Accent5 - 20% 36" xfId="6091"/>
    <cellStyle name="Accent5 - 20% 37" xfId="6092"/>
    <cellStyle name="Accent5 - 20% 38" xfId="6093"/>
    <cellStyle name="Accent5 - 20% 39" xfId="6094"/>
    <cellStyle name="Accent5 - 20% 4" xfId="6095"/>
    <cellStyle name="Accent5 - 20% 4 2" xfId="6096"/>
    <cellStyle name="Accent5 - 20% 4 2 2" xfId="6097"/>
    <cellStyle name="Accent5 - 20% 4 3" xfId="6098"/>
    <cellStyle name="Accent5 - 20% 4_Logistica y Vtas" xfId="6099"/>
    <cellStyle name="Accent5 - 20% 40" xfId="6100"/>
    <cellStyle name="Accent5 - 20% 41" xfId="6101"/>
    <cellStyle name="Accent5 - 20% 42" xfId="6102"/>
    <cellStyle name="Accent5 - 20% 43" xfId="6103"/>
    <cellStyle name="Accent5 - 20% 44" xfId="6104"/>
    <cellStyle name="Accent5 - 20% 45" xfId="6105"/>
    <cellStyle name="Accent5 - 20% 46" xfId="6106"/>
    <cellStyle name="Accent5 - 20% 47" xfId="6107"/>
    <cellStyle name="Accent5 - 20% 48" xfId="6035"/>
    <cellStyle name="Accent5 - 20% 5" xfId="6108"/>
    <cellStyle name="Accent5 - 20% 5 2" xfId="6109"/>
    <cellStyle name="Accent5 - 20% 5 3" xfId="6110"/>
    <cellStyle name="Accent5 - 20% 5_Logistica y Vtas" xfId="6111"/>
    <cellStyle name="Accent5 - 20% 6" xfId="6112"/>
    <cellStyle name="Accent5 - 20% 6 2" xfId="6113"/>
    <cellStyle name="Accent5 - 20% 6 3" xfId="6114"/>
    <cellStyle name="Accent5 - 20% 6_Logistica y Vtas" xfId="6115"/>
    <cellStyle name="Accent5 - 20% 7" xfId="6116"/>
    <cellStyle name="Accent5 - 20% 7 2" xfId="6117"/>
    <cellStyle name="Accent5 - 20% 7 3" xfId="6118"/>
    <cellStyle name="Accent5 - 20% 7_Logistica y Vtas" xfId="6119"/>
    <cellStyle name="Accent5 - 20% 8" xfId="6120"/>
    <cellStyle name="Accent5 - 20% 8 2" xfId="6121"/>
    <cellStyle name="Accent5 - 20% 8 3" xfId="6122"/>
    <cellStyle name="Accent5 - 20% 8_Logistica y Vtas" xfId="6123"/>
    <cellStyle name="Accent5 - 20% 9" xfId="6124"/>
    <cellStyle name="Accent5 - 20% 9 2" xfId="6125"/>
    <cellStyle name="Accent5 - 20% 9 3" xfId="6126"/>
    <cellStyle name="Accent5 - 20% 9_Logistica y Vtas" xfId="6127"/>
    <cellStyle name="Accent5 - 20%_AECM 8909035321" xfId="6128"/>
    <cellStyle name="Accent5 - 40%" xfId="17"/>
    <cellStyle name="Accent5 - 40% 10" xfId="6130"/>
    <cellStyle name="Accent5 - 40% 11" xfId="6131"/>
    <cellStyle name="Accent5 - 40% 12" xfId="6132"/>
    <cellStyle name="Accent5 - 40% 13" xfId="6133"/>
    <cellStyle name="Accent5 - 40% 14" xfId="6134"/>
    <cellStyle name="Accent5 - 40% 15" xfId="6135"/>
    <cellStyle name="Accent5 - 40% 16" xfId="6136"/>
    <cellStyle name="Accent5 - 40% 17" xfId="6137"/>
    <cellStyle name="Accent5 - 40% 18" xfId="6138"/>
    <cellStyle name="Accent5 - 40% 19" xfId="6139"/>
    <cellStyle name="Accent5 - 40% 2" xfId="6140"/>
    <cellStyle name="Accent5 - 40% 2 2" xfId="6141"/>
    <cellStyle name="Accent5 - 40% 2 3" xfId="6142"/>
    <cellStyle name="Accent5 - 40% 20" xfId="6143"/>
    <cellStyle name="Accent5 - 40% 21" xfId="6144"/>
    <cellStyle name="Accent5 - 40% 22" xfId="6145"/>
    <cellStyle name="Accent5 - 40% 23" xfId="6146"/>
    <cellStyle name="Accent5 - 40% 24" xfId="6147"/>
    <cellStyle name="Accent5 - 40% 25" xfId="6148"/>
    <cellStyle name="Accent5 - 40% 26" xfId="6149"/>
    <cellStyle name="Accent5 - 40% 27" xfId="6150"/>
    <cellStyle name="Accent5 - 40% 28" xfId="6151"/>
    <cellStyle name="Accent5 - 40% 29" xfId="6152"/>
    <cellStyle name="Accent5 - 40% 3" xfId="6153"/>
    <cellStyle name="Accent5 - 40% 3 2" xfId="6154"/>
    <cellStyle name="Accent5 - 40% 30" xfId="6155"/>
    <cellStyle name="Accent5 - 40% 31" xfId="6156"/>
    <cellStyle name="Accent5 - 40% 32" xfId="6157"/>
    <cellStyle name="Accent5 - 40% 33" xfId="6158"/>
    <cellStyle name="Accent5 - 40% 34" xfId="6159"/>
    <cellStyle name="Accent5 - 40% 35" xfId="6160"/>
    <cellStyle name="Accent5 - 40% 36" xfId="6129"/>
    <cellStyle name="Accent5 - 40% 4" xfId="6161"/>
    <cellStyle name="Accent5 - 40% 4 2" xfId="6162"/>
    <cellStyle name="Accent5 - 40% 5" xfId="6163"/>
    <cellStyle name="Accent5 - 40% 5 2" xfId="6164"/>
    <cellStyle name="Accent5 - 40% 6" xfId="6165"/>
    <cellStyle name="Accent5 - 40% 6 2" xfId="6166"/>
    <cellStyle name="Accent5 - 40% 7" xfId="6167"/>
    <cellStyle name="Accent5 - 40% 7 2" xfId="6168"/>
    <cellStyle name="Accent5 - 40% 8" xfId="6169"/>
    <cellStyle name="Accent5 - 40% 9" xfId="6170"/>
    <cellStyle name="Accent5 - 40%_Logistica y Vtas" xfId="6171"/>
    <cellStyle name="Accent5 - 60%" xfId="18"/>
    <cellStyle name="Accent5 - 60% 10" xfId="6173"/>
    <cellStyle name="Accent5 - 60% 10 2" xfId="6174"/>
    <cellStyle name="Accent5 - 60% 11" xfId="6175"/>
    <cellStyle name="Accent5 - 60% 11 2" xfId="6176"/>
    <cellStyle name="Accent5 - 60% 12" xfId="6177"/>
    <cellStyle name="Accent5 - 60% 12 2" xfId="6178"/>
    <cellStyle name="Accent5 - 60% 13" xfId="6179"/>
    <cellStyle name="Accent5 - 60% 13 2" xfId="6180"/>
    <cellStyle name="Accent5 - 60% 14" xfId="6181"/>
    <cellStyle name="Accent5 - 60% 14 2" xfId="6182"/>
    <cellStyle name="Accent5 - 60% 15" xfId="6183"/>
    <cellStyle name="Accent5 - 60% 15 2" xfId="6184"/>
    <cellStyle name="Accent5 - 60% 16" xfId="6185"/>
    <cellStyle name="Accent5 - 60% 16 2" xfId="6186"/>
    <cellStyle name="Accent5 - 60% 17" xfId="6187"/>
    <cellStyle name="Accent5 - 60% 18" xfId="6188"/>
    <cellStyle name="Accent5 - 60% 19" xfId="6189"/>
    <cellStyle name="Accent5 - 60% 2" xfId="6190"/>
    <cellStyle name="Accent5 - 60% 2 2" xfId="6191"/>
    <cellStyle name="Accent5 - 60% 2 2 2" xfId="6192"/>
    <cellStyle name="Accent5 - 60% 2 2 3" xfId="6193"/>
    <cellStyle name="Accent5 - 60% 2 3" xfId="6194"/>
    <cellStyle name="Accent5 - 60% 20" xfId="6195"/>
    <cellStyle name="Accent5 - 60% 21" xfId="6196"/>
    <cellStyle name="Accent5 - 60% 22" xfId="6197"/>
    <cellStyle name="Accent5 - 60% 23" xfId="6198"/>
    <cellStyle name="Accent5 - 60% 24" xfId="6199"/>
    <cellStyle name="Accent5 - 60% 25" xfId="6200"/>
    <cellStyle name="Accent5 - 60% 26" xfId="6201"/>
    <cellStyle name="Accent5 - 60% 27" xfId="6202"/>
    <cellStyle name="Accent5 - 60% 28" xfId="6203"/>
    <cellStyle name="Accent5 - 60% 29" xfId="6204"/>
    <cellStyle name="Accent5 - 60% 3" xfId="6205"/>
    <cellStyle name="Accent5 - 60% 3 2" xfId="6206"/>
    <cellStyle name="Accent5 - 60% 3 3" xfId="6207"/>
    <cellStyle name="Accent5 - 60% 30" xfId="6208"/>
    <cellStyle name="Accent5 - 60% 31" xfId="6209"/>
    <cellStyle name="Accent5 - 60% 32" xfId="6210"/>
    <cellStyle name="Accent5 - 60% 33" xfId="6211"/>
    <cellStyle name="Accent5 - 60% 34" xfId="6212"/>
    <cellStyle name="Accent5 - 60% 35" xfId="6213"/>
    <cellStyle name="Accent5 - 60% 36" xfId="6214"/>
    <cellStyle name="Accent5 - 60% 37" xfId="6215"/>
    <cellStyle name="Accent5 - 60% 38" xfId="6216"/>
    <cellStyle name="Accent5 - 60% 39" xfId="6217"/>
    <cellStyle name="Accent5 - 60% 4" xfId="6218"/>
    <cellStyle name="Accent5 - 60% 4 2" xfId="6219"/>
    <cellStyle name="Accent5 - 60% 40" xfId="6220"/>
    <cellStyle name="Accent5 - 60% 41" xfId="6221"/>
    <cellStyle name="Accent5 - 60% 42" xfId="6222"/>
    <cellStyle name="Accent5 - 60% 43" xfId="6223"/>
    <cellStyle name="Accent5 - 60% 44" xfId="6224"/>
    <cellStyle name="Accent5 - 60% 45" xfId="6225"/>
    <cellStyle name="Accent5 - 60% 46" xfId="6226"/>
    <cellStyle name="Accent5 - 60% 47" xfId="6227"/>
    <cellStyle name="Accent5 - 60% 48" xfId="6172"/>
    <cellStyle name="Accent5 - 60% 5" xfId="6228"/>
    <cellStyle name="Accent5 - 60% 5 2" xfId="6229"/>
    <cellStyle name="Accent5 - 60% 6" xfId="6230"/>
    <cellStyle name="Accent5 - 60% 6 2" xfId="6231"/>
    <cellStyle name="Accent5 - 60% 7" xfId="6232"/>
    <cellStyle name="Accent5 - 60% 7 2" xfId="6233"/>
    <cellStyle name="Accent5 - 60% 8" xfId="6234"/>
    <cellStyle name="Accent5 - 60% 8 2" xfId="6235"/>
    <cellStyle name="Accent5 - 60% 9" xfId="6236"/>
    <cellStyle name="Accent5 - 60% 9 2" xfId="6237"/>
    <cellStyle name="Accent5 - 60%_AECM 8909035321" xfId="6238"/>
    <cellStyle name="Accent5 10" xfId="6239"/>
    <cellStyle name="Accent5 10 2" xfId="6240"/>
    <cellStyle name="Accent5 11" xfId="6241"/>
    <cellStyle name="Accent5 11 2" xfId="6242"/>
    <cellStyle name="Accent5 12" xfId="6243"/>
    <cellStyle name="Accent5 12 2" xfId="6244"/>
    <cellStyle name="Accent5 13" xfId="6245"/>
    <cellStyle name="Accent5 13 2" xfId="6246"/>
    <cellStyle name="Accent5 14" xfId="6247"/>
    <cellStyle name="Accent5 14 2" xfId="6248"/>
    <cellStyle name="Accent5 15" xfId="6249"/>
    <cellStyle name="Accent5 15 2" xfId="6250"/>
    <cellStyle name="Accent5 16" xfId="6251"/>
    <cellStyle name="Accent5 16 2" xfId="6252"/>
    <cellStyle name="Accent5 17" xfId="6253"/>
    <cellStyle name="Accent5 17 2" xfId="6254"/>
    <cellStyle name="Accent5 18" xfId="6255"/>
    <cellStyle name="Accent5 18 2" xfId="6256"/>
    <cellStyle name="Accent5 19" xfId="6257"/>
    <cellStyle name="Accent5 19 2" xfId="6258"/>
    <cellStyle name="Accent5 2" xfId="6259"/>
    <cellStyle name="Accent5 2 2" xfId="6260"/>
    <cellStyle name="Accent5 2 2 2" xfId="6261"/>
    <cellStyle name="Accent5 2 2 3" xfId="6262"/>
    <cellStyle name="Accent5 2 3" xfId="6263"/>
    <cellStyle name="Accent5 2 4" xfId="6264"/>
    <cellStyle name="Accent5 2 5" xfId="6265"/>
    <cellStyle name="Accent5 20" xfId="6266"/>
    <cellStyle name="Accent5 20 2" xfId="6267"/>
    <cellStyle name="Accent5 21" xfId="6268"/>
    <cellStyle name="Accent5 21 2" xfId="6269"/>
    <cellStyle name="Accent5 22" xfId="6270"/>
    <cellStyle name="Accent5 22 2" xfId="6271"/>
    <cellStyle name="Accent5 23" xfId="6272"/>
    <cellStyle name="Accent5 23 2" xfId="6273"/>
    <cellStyle name="Accent5 24" xfId="6274"/>
    <cellStyle name="Accent5 25" xfId="6275"/>
    <cellStyle name="Accent5 26" xfId="6276"/>
    <cellStyle name="Accent5 3" xfId="6277"/>
    <cellStyle name="Accent5 3 2" xfId="6278"/>
    <cellStyle name="Accent5 4" xfId="6279"/>
    <cellStyle name="Accent5 4 2" xfId="6280"/>
    <cellStyle name="Accent5 5" xfId="6281"/>
    <cellStyle name="Accent5 5 2" xfId="6282"/>
    <cellStyle name="Accent5 6" xfId="6283"/>
    <cellStyle name="Accent5 6 2" xfId="6284"/>
    <cellStyle name="Accent5 6 3" xfId="6285"/>
    <cellStyle name="Accent5 6 4" xfId="6286"/>
    <cellStyle name="Accent5 7" xfId="6287"/>
    <cellStyle name="Accent5 7 2" xfId="6288"/>
    <cellStyle name="Accent5 7 3" xfId="6289"/>
    <cellStyle name="Accent5 8" xfId="6290"/>
    <cellStyle name="Accent5 8 2" xfId="6291"/>
    <cellStyle name="Accent5 8 3" xfId="6292"/>
    <cellStyle name="Accent5 9" xfId="6293"/>
    <cellStyle name="Accent5 9 2" xfId="6294"/>
    <cellStyle name="Accent5_1Modelo Plantillas Mandato SISS Junio 09 entrega" xfId="6295"/>
    <cellStyle name="Accent6" xfId="6296"/>
    <cellStyle name="Accent6 - 20%" xfId="19"/>
    <cellStyle name="Accent6 - 20% 10" xfId="6298"/>
    <cellStyle name="Accent6 - 20% 11" xfId="6299"/>
    <cellStyle name="Accent6 - 20% 12" xfId="6300"/>
    <cellStyle name="Accent6 - 20% 13" xfId="6301"/>
    <cellStyle name="Accent6 - 20% 14" xfId="6302"/>
    <cellStyle name="Accent6 - 20% 15" xfId="6303"/>
    <cellStyle name="Accent6 - 20% 16" xfId="6304"/>
    <cellStyle name="Accent6 - 20% 17" xfId="6305"/>
    <cellStyle name="Accent6 - 20% 18" xfId="6306"/>
    <cellStyle name="Accent6 - 20% 19" xfId="6307"/>
    <cellStyle name="Accent6 - 20% 2" xfId="6308"/>
    <cellStyle name="Accent6 - 20% 2 2" xfId="6309"/>
    <cellStyle name="Accent6 - 20% 2 3" xfId="6310"/>
    <cellStyle name="Accent6 - 20% 20" xfId="6311"/>
    <cellStyle name="Accent6 - 20% 21" xfId="6312"/>
    <cellStyle name="Accent6 - 20% 22" xfId="6313"/>
    <cellStyle name="Accent6 - 20% 23" xfId="6314"/>
    <cellStyle name="Accent6 - 20% 24" xfId="6315"/>
    <cellStyle name="Accent6 - 20% 25" xfId="6316"/>
    <cellStyle name="Accent6 - 20% 26" xfId="6317"/>
    <cellStyle name="Accent6 - 20% 27" xfId="6318"/>
    <cellStyle name="Accent6 - 20% 28" xfId="6319"/>
    <cellStyle name="Accent6 - 20% 29" xfId="6320"/>
    <cellStyle name="Accent6 - 20% 3" xfId="6321"/>
    <cellStyle name="Accent6 - 20% 3 2" xfId="6322"/>
    <cellStyle name="Accent6 - 20% 30" xfId="6323"/>
    <cellStyle name="Accent6 - 20% 31" xfId="6324"/>
    <cellStyle name="Accent6 - 20% 32" xfId="6325"/>
    <cellStyle name="Accent6 - 20% 33" xfId="6326"/>
    <cellStyle name="Accent6 - 20% 34" xfId="6327"/>
    <cellStyle name="Accent6 - 20% 35" xfId="6328"/>
    <cellStyle name="Accent6 - 20% 36" xfId="6297"/>
    <cellStyle name="Accent6 - 20% 4" xfId="6329"/>
    <cellStyle name="Accent6 - 20% 4 2" xfId="6330"/>
    <cellStyle name="Accent6 - 20% 5" xfId="6331"/>
    <cellStyle name="Accent6 - 20% 5 2" xfId="6332"/>
    <cellStyle name="Accent6 - 20% 6" xfId="6333"/>
    <cellStyle name="Accent6 - 20% 6 2" xfId="6334"/>
    <cellStyle name="Accent6 - 20% 7" xfId="6335"/>
    <cellStyle name="Accent6 - 20% 7 2" xfId="6336"/>
    <cellStyle name="Accent6 - 20% 8" xfId="6337"/>
    <cellStyle name="Accent6 - 20% 9" xfId="6338"/>
    <cellStyle name="Accent6 - 20%_Logistica y Vtas" xfId="6339"/>
    <cellStyle name="Accent6 - 40%" xfId="20"/>
    <cellStyle name="Accent6 - 40% 10" xfId="6341"/>
    <cellStyle name="Accent6 - 40% 10 2" xfId="6342"/>
    <cellStyle name="Accent6 - 40% 10 3" xfId="6343"/>
    <cellStyle name="Accent6 - 40% 10_Logistica y Vtas" xfId="6344"/>
    <cellStyle name="Accent6 - 40% 11" xfId="6345"/>
    <cellStyle name="Accent6 - 40% 11 2" xfId="6346"/>
    <cellStyle name="Accent6 - 40% 11 3" xfId="6347"/>
    <cellStyle name="Accent6 - 40% 11_Logistica y Vtas" xfId="6348"/>
    <cellStyle name="Accent6 - 40% 12" xfId="6349"/>
    <cellStyle name="Accent6 - 40% 12 2" xfId="6350"/>
    <cellStyle name="Accent6 - 40% 12 3" xfId="6351"/>
    <cellStyle name="Accent6 - 40% 12_Logistica y Vtas" xfId="6352"/>
    <cellStyle name="Accent6 - 40% 13" xfId="6353"/>
    <cellStyle name="Accent6 - 40% 13 2" xfId="6354"/>
    <cellStyle name="Accent6 - 40% 14" xfId="6355"/>
    <cellStyle name="Accent6 - 40% 14 2" xfId="6356"/>
    <cellStyle name="Accent6 - 40% 15" xfId="6357"/>
    <cellStyle name="Accent6 - 40% 15 2" xfId="6358"/>
    <cellStyle name="Accent6 - 40% 16" xfId="6359"/>
    <cellStyle name="Accent6 - 40% 16 2" xfId="6360"/>
    <cellStyle name="Accent6 - 40% 17" xfId="6361"/>
    <cellStyle name="Accent6 - 40% 18" xfId="6362"/>
    <cellStyle name="Accent6 - 40% 19" xfId="6363"/>
    <cellStyle name="Accent6 - 40% 2" xfId="6364"/>
    <cellStyle name="Accent6 - 40% 2 2" xfId="6365"/>
    <cellStyle name="Accent6 - 40% 2 2 2" xfId="6366"/>
    <cellStyle name="Accent6 - 40% 2 2 3" xfId="6367"/>
    <cellStyle name="Accent6 - 40% 2 3" xfId="6368"/>
    <cellStyle name="Accent6 - 40% 2 4" xfId="6369"/>
    <cellStyle name="Accent6 - 40% 2 5" xfId="6370"/>
    <cellStyle name="Accent6 - 40% 2 6" xfId="6371"/>
    <cellStyle name="Accent6 - 40% 2_Logistica y Vtas" xfId="6372"/>
    <cellStyle name="Accent6 - 40% 20" xfId="6373"/>
    <cellStyle name="Accent6 - 40% 21" xfId="6374"/>
    <cellStyle name="Accent6 - 40% 22" xfId="6375"/>
    <cellStyle name="Accent6 - 40% 23" xfId="6376"/>
    <cellStyle name="Accent6 - 40% 24" xfId="6377"/>
    <cellStyle name="Accent6 - 40% 25" xfId="6378"/>
    <cellStyle name="Accent6 - 40% 26" xfId="6379"/>
    <cellStyle name="Accent6 - 40% 27" xfId="6380"/>
    <cellStyle name="Accent6 - 40% 28" xfId="6381"/>
    <cellStyle name="Accent6 - 40% 29" xfId="6382"/>
    <cellStyle name="Accent6 - 40% 3" xfId="6383"/>
    <cellStyle name="Accent6 - 40% 3 2" xfId="6384"/>
    <cellStyle name="Accent6 - 40% 3 2 2" xfId="6385"/>
    <cellStyle name="Accent6 - 40% 3 3" xfId="6386"/>
    <cellStyle name="Accent6 - 40% 3 4" xfId="6387"/>
    <cellStyle name="Accent6 - 40% 3 5" xfId="6388"/>
    <cellStyle name="Accent6 - 40% 3_Logistica y Vtas" xfId="6389"/>
    <cellStyle name="Accent6 - 40% 30" xfId="6390"/>
    <cellStyle name="Accent6 - 40% 31" xfId="6391"/>
    <cellStyle name="Accent6 - 40% 32" xfId="6392"/>
    <cellStyle name="Accent6 - 40% 33" xfId="6393"/>
    <cellStyle name="Accent6 - 40% 34" xfId="6394"/>
    <cellStyle name="Accent6 - 40% 35" xfId="6395"/>
    <cellStyle name="Accent6 - 40% 36" xfId="6396"/>
    <cellStyle name="Accent6 - 40% 37" xfId="6397"/>
    <cellStyle name="Accent6 - 40% 38" xfId="6398"/>
    <cellStyle name="Accent6 - 40% 39" xfId="6399"/>
    <cellStyle name="Accent6 - 40% 4" xfId="6400"/>
    <cellStyle name="Accent6 - 40% 4 2" xfId="6401"/>
    <cellStyle name="Accent6 - 40% 4 2 2" xfId="6402"/>
    <cellStyle name="Accent6 - 40% 4 3" xfId="6403"/>
    <cellStyle name="Accent6 - 40% 4_Logistica y Vtas" xfId="6404"/>
    <cellStyle name="Accent6 - 40% 40" xfId="6405"/>
    <cellStyle name="Accent6 - 40% 41" xfId="6406"/>
    <cellStyle name="Accent6 - 40% 42" xfId="6407"/>
    <cellStyle name="Accent6 - 40% 43" xfId="6408"/>
    <cellStyle name="Accent6 - 40% 44" xfId="6409"/>
    <cellStyle name="Accent6 - 40% 45" xfId="6410"/>
    <cellStyle name="Accent6 - 40% 46" xfId="6411"/>
    <cellStyle name="Accent6 - 40% 47" xfId="6412"/>
    <cellStyle name="Accent6 - 40% 48" xfId="6340"/>
    <cellStyle name="Accent6 - 40% 5" xfId="6413"/>
    <cellStyle name="Accent6 - 40% 5 2" xfId="6414"/>
    <cellStyle name="Accent6 - 40% 5 3" xfId="6415"/>
    <cellStyle name="Accent6 - 40% 5_Logistica y Vtas" xfId="6416"/>
    <cellStyle name="Accent6 - 40% 6" xfId="6417"/>
    <cellStyle name="Accent6 - 40% 6 2" xfId="6418"/>
    <cellStyle name="Accent6 - 40% 6 3" xfId="6419"/>
    <cellStyle name="Accent6 - 40% 6_Logistica y Vtas" xfId="6420"/>
    <cellStyle name="Accent6 - 40% 7" xfId="6421"/>
    <cellStyle name="Accent6 - 40% 7 2" xfId="6422"/>
    <cellStyle name="Accent6 - 40% 7 3" xfId="6423"/>
    <cellStyle name="Accent6 - 40% 7_Logistica y Vtas" xfId="6424"/>
    <cellStyle name="Accent6 - 40% 8" xfId="6425"/>
    <cellStyle name="Accent6 - 40% 8 2" xfId="6426"/>
    <cellStyle name="Accent6 - 40% 8 3" xfId="6427"/>
    <cellStyle name="Accent6 - 40% 8_Logistica y Vtas" xfId="6428"/>
    <cellStyle name="Accent6 - 40% 9" xfId="6429"/>
    <cellStyle name="Accent6 - 40% 9 2" xfId="6430"/>
    <cellStyle name="Accent6 - 40% 9 3" xfId="6431"/>
    <cellStyle name="Accent6 - 40% 9_Logistica y Vtas" xfId="6432"/>
    <cellStyle name="Accent6 - 40%_AECM 8909035321" xfId="6433"/>
    <cellStyle name="Accent6 - 60%" xfId="21"/>
    <cellStyle name="Accent6 - 60% 10" xfId="6435"/>
    <cellStyle name="Accent6 - 60% 10 2" xfId="6436"/>
    <cellStyle name="Accent6 - 60% 11" xfId="6437"/>
    <cellStyle name="Accent6 - 60% 11 2" xfId="6438"/>
    <cellStyle name="Accent6 - 60% 12" xfId="6439"/>
    <cellStyle name="Accent6 - 60% 12 2" xfId="6440"/>
    <cellStyle name="Accent6 - 60% 13" xfId="6441"/>
    <cellStyle name="Accent6 - 60% 13 2" xfId="6442"/>
    <cellStyle name="Accent6 - 60% 14" xfId="6443"/>
    <cellStyle name="Accent6 - 60% 14 2" xfId="6444"/>
    <cellStyle name="Accent6 - 60% 15" xfId="6445"/>
    <cellStyle name="Accent6 - 60% 15 2" xfId="6446"/>
    <cellStyle name="Accent6 - 60% 16" xfId="6447"/>
    <cellStyle name="Accent6 - 60% 16 2" xfId="6448"/>
    <cellStyle name="Accent6 - 60% 17" xfId="6449"/>
    <cellStyle name="Accent6 - 60% 18" xfId="6450"/>
    <cellStyle name="Accent6 - 60% 19" xfId="6451"/>
    <cellStyle name="Accent6 - 60% 2" xfId="6452"/>
    <cellStyle name="Accent6 - 60% 2 2" xfId="6453"/>
    <cellStyle name="Accent6 - 60% 2 2 2" xfId="6454"/>
    <cellStyle name="Accent6 - 60% 2 2 3" xfId="6455"/>
    <cellStyle name="Accent6 - 60% 2 3" xfId="6456"/>
    <cellStyle name="Accent6 - 60% 20" xfId="6457"/>
    <cellStyle name="Accent6 - 60% 21" xfId="6458"/>
    <cellStyle name="Accent6 - 60% 22" xfId="6459"/>
    <cellStyle name="Accent6 - 60% 23" xfId="6460"/>
    <cellStyle name="Accent6 - 60% 24" xfId="6461"/>
    <cellStyle name="Accent6 - 60% 25" xfId="6462"/>
    <cellStyle name="Accent6 - 60% 26" xfId="6463"/>
    <cellStyle name="Accent6 - 60% 27" xfId="6464"/>
    <cellStyle name="Accent6 - 60% 28" xfId="6465"/>
    <cellStyle name="Accent6 - 60% 29" xfId="6466"/>
    <cellStyle name="Accent6 - 60% 3" xfId="6467"/>
    <cellStyle name="Accent6 - 60% 3 2" xfId="6468"/>
    <cellStyle name="Accent6 - 60% 3 3" xfId="6469"/>
    <cellStyle name="Accent6 - 60% 30" xfId="6470"/>
    <cellStyle name="Accent6 - 60% 31" xfId="6471"/>
    <cellStyle name="Accent6 - 60% 32" xfId="6472"/>
    <cellStyle name="Accent6 - 60% 33" xfId="6473"/>
    <cellStyle name="Accent6 - 60% 34" xfId="6474"/>
    <cellStyle name="Accent6 - 60% 35" xfId="6475"/>
    <cellStyle name="Accent6 - 60% 36" xfId="6476"/>
    <cellStyle name="Accent6 - 60% 37" xfId="6477"/>
    <cellStyle name="Accent6 - 60% 38" xfId="6478"/>
    <cellStyle name="Accent6 - 60% 39" xfId="6479"/>
    <cellStyle name="Accent6 - 60% 4" xfId="6480"/>
    <cellStyle name="Accent6 - 60% 4 2" xfId="6481"/>
    <cellStyle name="Accent6 - 60% 40" xfId="6482"/>
    <cellStyle name="Accent6 - 60% 41" xfId="6483"/>
    <cellStyle name="Accent6 - 60% 42" xfId="6484"/>
    <cellStyle name="Accent6 - 60% 43" xfId="6485"/>
    <cellStyle name="Accent6 - 60% 44" xfId="6486"/>
    <cellStyle name="Accent6 - 60% 45" xfId="6487"/>
    <cellStyle name="Accent6 - 60% 46" xfId="6488"/>
    <cellStyle name="Accent6 - 60% 47" xfId="6489"/>
    <cellStyle name="Accent6 - 60% 48" xfId="6434"/>
    <cellStyle name="Accent6 - 60% 5" xfId="6490"/>
    <cellStyle name="Accent6 - 60% 5 2" xfId="6491"/>
    <cellStyle name="Accent6 - 60% 6" xfId="6492"/>
    <cellStyle name="Accent6 - 60% 6 2" xfId="6493"/>
    <cellStyle name="Accent6 - 60% 7" xfId="6494"/>
    <cellStyle name="Accent6 - 60% 7 2" xfId="6495"/>
    <cellStyle name="Accent6 - 60% 8" xfId="6496"/>
    <cellStyle name="Accent6 - 60% 8 2" xfId="6497"/>
    <cellStyle name="Accent6 - 60% 9" xfId="6498"/>
    <cellStyle name="Accent6 - 60% 9 2" xfId="6499"/>
    <cellStyle name="Accent6 - 60%_AECM 8909035321" xfId="6500"/>
    <cellStyle name="Accent6 10" xfId="6501"/>
    <cellStyle name="Accent6 10 2" xfId="6502"/>
    <cellStyle name="Accent6 11" xfId="6503"/>
    <cellStyle name="Accent6 11 2" xfId="6504"/>
    <cellStyle name="Accent6 12" xfId="6505"/>
    <cellStyle name="Accent6 12 2" xfId="6506"/>
    <cellStyle name="Accent6 13" xfId="6507"/>
    <cellStyle name="Accent6 13 2" xfId="6508"/>
    <cellStyle name="Accent6 14" xfId="6509"/>
    <cellStyle name="Accent6 14 2" xfId="6510"/>
    <cellStyle name="Accent6 15" xfId="6511"/>
    <cellStyle name="Accent6 15 2" xfId="6512"/>
    <cellStyle name="Accent6 16" xfId="6513"/>
    <cellStyle name="Accent6 16 2" xfId="6514"/>
    <cellStyle name="Accent6 17" xfId="6515"/>
    <cellStyle name="Accent6 17 2" xfId="6516"/>
    <cellStyle name="Accent6 18" xfId="6517"/>
    <cellStyle name="Accent6 18 2" xfId="6518"/>
    <cellStyle name="Accent6 19" xfId="6519"/>
    <cellStyle name="Accent6 19 2" xfId="6520"/>
    <cellStyle name="Accent6 2" xfId="6521"/>
    <cellStyle name="Accent6 2 2" xfId="6522"/>
    <cellStyle name="Accent6 2 2 2" xfId="6523"/>
    <cellStyle name="Accent6 2 2 3" xfId="6524"/>
    <cellStyle name="Accent6 2 3" xfId="6525"/>
    <cellStyle name="Accent6 2 4" xfId="6526"/>
    <cellStyle name="Accent6 2 5" xfId="6527"/>
    <cellStyle name="Accent6 20" xfId="6528"/>
    <cellStyle name="Accent6 20 2" xfId="6529"/>
    <cellStyle name="Accent6 21" xfId="6530"/>
    <cellStyle name="Accent6 21 2" xfId="6531"/>
    <cellStyle name="Accent6 22" xfId="6532"/>
    <cellStyle name="Accent6 22 2" xfId="6533"/>
    <cellStyle name="Accent6 23" xfId="6534"/>
    <cellStyle name="Accent6 23 2" xfId="6535"/>
    <cellStyle name="Accent6 24" xfId="6536"/>
    <cellStyle name="Accent6 25" xfId="6537"/>
    <cellStyle name="Accent6 26" xfId="6538"/>
    <cellStyle name="Accent6 3" xfId="6539"/>
    <cellStyle name="Accent6 3 2" xfId="6540"/>
    <cellStyle name="Accent6 4" xfId="6541"/>
    <cellStyle name="Accent6 4 2" xfId="6542"/>
    <cellStyle name="Accent6 5" xfId="6543"/>
    <cellStyle name="Accent6 5 2" xfId="6544"/>
    <cellStyle name="Accent6 6" xfId="6545"/>
    <cellStyle name="Accent6 6 2" xfId="6546"/>
    <cellStyle name="Accent6 6 3" xfId="6547"/>
    <cellStyle name="Accent6 6 4" xfId="6548"/>
    <cellStyle name="Accent6 7" xfId="6549"/>
    <cellStyle name="Accent6 7 2" xfId="6550"/>
    <cellStyle name="Accent6 7 3" xfId="6551"/>
    <cellStyle name="Accent6 8" xfId="6552"/>
    <cellStyle name="Accent6 8 2" xfId="6553"/>
    <cellStyle name="Accent6 8 3" xfId="6554"/>
    <cellStyle name="Accent6 9" xfId="6555"/>
    <cellStyle name="Accent6 9 2" xfId="6556"/>
    <cellStyle name="Accent6_1Modelo Plantillas Mandato SISS Junio 09 entrega" xfId="6557"/>
    <cellStyle name="ANCLAS,REZONES Y SUS PARTES,DE FUNDICION,DE HIERRO O DE ACERO" xfId="6558"/>
    <cellStyle name="ANCLAS,REZONES Y SUS PARTES,DE FUNDICION,DE HIERRO O DE ACERO 2" xfId="6559"/>
    <cellStyle name="ANCLAS,REZONES Y SUS PARTES,DE FUNDICION,DE HIERRO O DE ACERO 2 2" xfId="6560"/>
    <cellStyle name="ANCLAS,REZONES Y SUS PARTES,DE FUNDICION,DE HIERRO O DE ACERO 3" xfId="6561"/>
    <cellStyle name="ANCLAS,REZONES Y SUS PARTES,DE FUNDICION,DE HIERRO O DE ACERO 3 2" xfId="6562"/>
    <cellStyle name="ANCLAS,REZONES Y SUS PARTES,DE FUNDICION,DE HIERRO O DE ACERO 4" xfId="6563"/>
    <cellStyle name="Bad" xfId="6564"/>
    <cellStyle name="Bad 10" xfId="6565"/>
    <cellStyle name="Bad 10 2" xfId="6566"/>
    <cellStyle name="Bad 11" xfId="6567"/>
    <cellStyle name="Bad 11 2" xfId="6568"/>
    <cellStyle name="Bad 12" xfId="6569"/>
    <cellStyle name="Bad 12 2" xfId="6570"/>
    <cellStyle name="Bad 13" xfId="6571"/>
    <cellStyle name="Bad 14" xfId="6572"/>
    <cellStyle name="Bad 15" xfId="6573"/>
    <cellStyle name="Bad 16" xfId="6574"/>
    <cellStyle name="Bad 17" xfId="6575"/>
    <cellStyle name="Bad 18" xfId="6576"/>
    <cellStyle name="Bad 19" xfId="6577"/>
    <cellStyle name="Bad 2" xfId="6578"/>
    <cellStyle name="Bad 2 2" xfId="6579"/>
    <cellStyle name="Bad 2 2 2" xfId="6580"/>
    <cellStyle name="Bad 2 2 3" xfId="6581"/>
    <cellStyle name="Bad 2 3" xfId="6582"/>
    <cellStyle name="Bad 2 4" xfId="6583"/>
    <cellStyle name="Bad 2 5" xfId="6584"/>
    <cellStyle name="Bad 20" xfId="6585"/>
    <cellStyle name="Bad 21" xfId="6586"/>
    <cellStyle name="Bad 22" xfId="6587"/>
    <cellStyle name="Bad 23" xfId="6588"/>
    <cellStyle name="Bad 24" xfId="6589"/>
    <cellStyle name="Bad 25" xfId="6590"/>
    <cellStyle name="Bad 26" xfId="6591"/>
    <cellStyle name="Bad 3" xfId="6592"/>
    <cellStyle name="Bad 3 2" xfId="6593"/>
    <cellStyle name="Bad 4" xfId="6594"/>
    <cellStyle name="Bad 4 2" xfId="6595"/>
    <cellStyle name="Bad 5" xfId="6596"/>
    <cellStyle name="Bad 5 2" xfId="6597"/>
    <cellStyle name="Bad 6" xfId="6598"/>
    <cellStyle name="Bad 6 2" xfId="6599"/>
    <cellStyle name="Bad 7" xfId="6600"/>
    <cellStyle name="Bad 7 2" xfId="6601"/>
    <cellStyle name="Bad 8" xfId="6602"/>
    <cellStyle name="Bad 8 2" xfId="6603"/>
    <cellStyle name="Bad 9" xfId="6604"/>
    <cellStyle name="Bad 9 2" xfId="6605"/>
    <cellStyle name="Bad_Hoja12" xfId="6606"/>
    <cellStyle name="Buena 10" xfId="6608"/>
    <cellStyle name="Buena 11" xfId="6609"/>
    <cellStyle name="Buena 12" xfId="6610"/>
    <cellStyle name="Buena 13" xfId="6611"/>
    <cellStyle name="Buena 14" xfId="6612"/>
    <cellStyle name="Buena 15" xfId="6613"/>
    <cellStyle name="Buena 16" xfId="6614"/>
    <cellStyle name="Buena 16 2" xfId="6615"/>
    <cellStyle name="Buena 16 3" xfId="6616"/>
    <cellStyle name="Buena 17" xfId="6617"/>
    <cellStyle name="Buena 17 2" xfId="6618"/>
    <cellStyle name="Buena 17 3" xfId="6619"/>
    <cellStyle name="Buena 18" xfId="6620"/>
    <cellStyle name="Buena 18 2" xfId="6621"/>
    <cellStyle name="Buena 18 3" xfId="6622"/>
    <cellStyle name="Buena 19" xfId="6623"/>
    <cellStyle name="Buena 19 2" xfId="6624"/>
    <cellStyle name="Buena 19 3" xfId="6625"/>
    <cellStyle name="Buena 2" xfId="6626"/>
    <cellStyle name="Buena 2 2" xfId="6627"/>
    <cellStyle name="Buena 2 2 2" xfId="6628"/>
    <cellStyle name="Buena 2 3" xfId="6629"/>
    <cellStyle name="Buena 2 4" xfId="6630"/>
    <cellStyle name="Buena 2 5" xfId="6631"/>
    <cellStyle name="Buena 2 6" xfId="6632"/>
    <cellStyle name="Buena 2 7" xfId="6633"/>
    <cellStyle name="Buena 20" xfId="6634"/>
    <cellStyle name="Buena 20 2" xfId="6635"/>
    <cellStyle name="Buena 20 3" xfId="6636"/>
    <cellStyle name="Buena 21" xfId="6637"/>
    <cellStyle name="Buena 21 2" xfId="6638"/>
    <cellStyle name="Buena 21 3" xfId="6639"/>
    <cellStyle name="Buena 22" xfId="6640"/>
    <cellStyle name="Buena 22 2" xfId="6641"/>
    <cellStyle name="Buena 22 3" xfId="6642"/>
    <cellStyle name="Buena 23" xfId="6643"/>
    <cellStyle name="Buena 23 2" xfId="6644"/>
    <cellStyle name="Buena 23 3" xfId="6645"/>
    <cellStyle name="Buena 24" xfId="6646"/>
    <cellStyle name="Buena 24 2" xfId="6647"/>
    <cellStyle name="Buena 24 3" xfId="6648"/>
    <cellStyle name="Buena 25" xfId="6649"/>
    <cellStyle name="Buena 25 2" xfId="6650"/>
    <cellStyle name="Buena 25 3" xfId="6651"/>
    <cellStyle name="Buena 26" xfId="6652"/>
    <cellStyle name="Buena 26 2" xfId="6653"/>
    <cellStyle name="Buena 27" xfId="6654"/>
    <cellStyle name="Buena 28" xfId="6655"/>
    <cellStyle name="Buena 29" xfId="6656"/>
    <cellStyle name="Buena 3" xfId="6657"/>
    <cellStyle name="Buena 3 2" xfId="6658"/>
    <cellStyle name="Buena 3 3" xfId="6659"/>
    <cellStyle name="Buena 3 4" xfId="6660"/>
    <cellStyle name="Buena 30" xfId="6661"/>
    <cellStyle name="Buena 31" xfId="6662"/>
    <cellStyle name="Buena 32" xfId="6663"/>
    <cellStyle name="Buena 33" xfId="6664"/>
    <cellStyle name="Buena 34" xfId="6607"/>
    <cellStyle name="Buena 35" xfId="26189"/>
    <cellStyle name="Buena 4" xfId="6665"/>
    <cellStyle name="Buena 4 2" xfId="6666"/>
    <cellStyle name="Buena 4 3" xfId="6667"/>
    <cellStyle name="Buena 5" xfId="6668"/>
    <cellStyle name="Buena 5 2" xfId="6669"/>
    <cellStyle name="Buena 5 3" xfId="6670"/>
    <cellStyle name="Buena 5 4" xfId="6671"/>
    <cellStyle name="Buena 5 5" xfId="6672"/>
    <cellStyle name="Buena 6" xfId="6673"/>
    <cellStyle name="Buena 7" xfId="6674"/>
    <cellStyle name="Buena 8" xfId="6675"/>
    <cellStyle name="Buena 9" xfId="6676"/>
    <cellStyle name="Calculation" xfId="6677"/>
    <cellStyle name="Calculation 10" xfId="6678"/>
    <cellStyle name="Calculation 10 2" xfId="6679"/>
    <cellStyle name="Calculation 11" xfId="6680"/>
    <cellStyle name="Calculation 11 2" xfId="6681"/>
    <cellStyle name="Calculation 12" xfId="6682"/>
    <cellStyle name="Calculation 12 2" xfId="6683"/>
    <cellStyle name="Calculation 13" xfId="6684"/>
    <cellStyle name="Calculation 14" xfId="6685"/>
    <cellStyle name="Calculation 15" xfId="6686"/>
    <cellStyle name="Calculation 16" xfId="6687"/>
    <cellStyle name="Calculation 17" xfId="6688"/>
    <cellStyle name="Calculation 18" xfId="6689"/>
    <cellStyle name="Calculation 19" xfId="6690"/>
    <cellStyle name="Calculation 2" xfId="6691"/>
    <cellStyle name="Calculation 2 2" xfId="6692"/>
    <cellStyle name="Calculation 2 2 2" xfId="6693"/>
    <cellStyle name="Calculation 2 2 3" xfId="6694"/>
    <cellStyle name="Calculation 2 2_Logistica y Vtas" xfId="6695"/>
    <cellStyle name="Calculation 2 3" xfId="6696"/>
    <cellStyle name="Calculation 2 4" xfId="6697"/>
    <cellStyle name="Calculation 2 5" xfId="6698"/>
    <cellStyle name="Calculation 2_Logistica y Vtas" xfId="6699"/>
    <cellStyle name="Calculation 20" xfId="6700"/>
    <cellStyle name="Calculation 21" xfId="6701"/>
    <cellStyle name="Calculation 22" xfId="6702"/>
    <cellStyle name="Calculation 23" xfId="6703"/>
    <cellStyle name="Calculation 24" xfId="6704"/>
    <cellStyle name="Calculation 25" xfId="6705"/>
    <cellStyle name="Calculation 26" xfId="6706"/>
    <cellStyle name="Calculation 3" xfId="6707"/>
    <cellStyle name="Calculation 3 2" xfId="6708"/>
    <cellStyle name="Calculation 4" xfId="6709"/>
    <cellStyle name="Calculation 4 2" xfId="6710"/>
    <cellStyle name="Calculation 5" xfId="6711"/>
    <cellStyle name="Calculation 5 2" xfId="6712"/>
    <cellStyle name="Calculation 6" xfId="6713"/>
    <cellStyle name="Calculation 6 2" xfId="6714"/>
    <cellStyle name="Calculation 7" xfId="6715"/>
    <cellStyle name="Calculation 7 2" xfId="6716"/>
    <cellStyle name="Calculation 8" xfId="6717"/>
    <cellStyle name="Calculation 8 2" xfId="6718"/>
    <cellStyle name="Calculation 9" xfId="6719"/>
    <cellStyle name="Calculation 9 2" xfId="6720"/>
    <cellStyle name="Calculation_Costo SIN Distribución" xfId="6721"/>
    <cellStyle name="Cálculo 10" xfId="6723"/>
    <cellStyle name="Cálculo 11" xfId="6724"/>
    <cellStyle name="Cálculo 12" xfId="6725"/>
    <cellStyle name="Cálculo 13" xfId="6726"/>
    <cellStyle name="Cálculo 14" xfId="6727"/>
    <cellStyle name="Cálculo 15" xfId="6728"/>
    <cellStyle name="Cálculo 16" xfId="6729"/>
    <cellStyle name="Cálculo 16 2" xfId="6730"/>
    <cellStyle name="Cálculo 16 3" xfId="6731"/>
    <cellStyle name="Cálculo 17" xfId="6732"/>
    <cellStyle name="Cálculo 17 2" xfId="6733"/>
    <cellStyle name="Cálculo 17 3" xfId="6734"/>
    <cellStyle name="Cálculo 18" xfId="6735"/>
    <cellStyle name="Cálculo 18 2" xfId="6736"/>
    <cellStyle name="Cálculo 18 3" xfId="6737"/>
    <cellStyle name="Cálculo 19" xfId="6738"/>
    <cellStyle name="Cálculo 19 2" xfId="6739"/>
    <cellStyle name="Cálculo 19 3" xfId="6740"/>
    <cellStyle name="Cálculo 2" xfId="6741"/>
    <cellStyle name="Cálculo 2 2" xfId="6742"/>
    <cellStyle name="Cálculo 2 2 2" xfId="6743"/>
    <cellStyle name="Cálculo 2 3" xfId="6744"/>
    <cellStyle name="Cálculo 2 4" xfId="6745"/>
    <cellStyle name="Cálculo 2 5" xfId="6746"/>
    <cellStyle name="Cálculo 2 6" xfId="6747"/>
    <cellStyle name="Cálculo 20" xfId="6748"/>
    <cellStyle name="Cálculo 20 2" xfId="6749"/>
    <cellStyle name="Cálculo 20 3" xfId="6750"/>
    <cellStyle name="Cálculo 21" xfId="6751"/>
    <cellStyle name="Cálculo 21 2" xfId="6752"/>
    <cellStyle name="Cálculo 21 3" xfId="6753"/>
    <cellStyle name="Cálculo 22" xfId="6754"/>
    <cellStyle name="Cálculo 22 2" xfId="6755"/>
    <cellStyle name="Cálculo 22 3" xfId="6756"/>
    <cellStyle name="Cálculo 23" xfId="6757"/>
    <cellStyle name="Cálculo 23 2" xfId="6758"/>
    <cellStyle name="Cálculo 23 3" xfId="6759"/>
    <cellStyle name="Cálculo 24" xfId="6760"/>
    <cellStyle name="Cálculo 24 2" xfId="6761"/>
    <cellStyle name="Cálculo 24 3" xfId="6762"/>
    <cellStyle name="Cálculo 25" xfId="6763"/>
    <cellStyle name="Cálculo 25 2" xfId="6764"/>
    <cellStyle name="Cálculo 25 3" xfId="6765"/>
    <cellStyle name="Cálculo 26" xfId="6766"/>
    <cellStyle name="Cálculo 26 2" xfId="6767"/>
    <cellStyle name="Cálculo 27" xfId="6768"/>
    <cellStyle name="Cálculo 28" xfId="6769"/>
    <cellStyle name="Cálculo 29" xfId="6770"/>
    <cellStyle name="Cálculo 3" xfId="6771"/>
    <cellStyle name="Cálculo 3 2" xfId="6772"/>
    <cellStyle name="Cálculo 3 3" xfId="6773"/>
    <cellStyle name="Cálculo 3 4" xfId="6774"/>
    <cellStyle name="Cálculo 30" xfId="6775"/>
    <cellStyle name="Cálculo 31" xfId="6776"/>
    <cellStyle name="Cálculo 32" xfId="6777"/>
    <cellStyle name="Cálculo 33" xfId="6778"/>
    <cellStyle name="Cálculo 34" xfId="6722"/>
    <cellStyle name="Cálculo 35" xfId="26187"/>
    <cellStyle name="Cálculo 4" xfId="6779"/>
    <cellStyle name="Cálculo 4 2" xfId="6780"/>
    <cellStyle name="Cálculo 4 3" xfId="6781"/>
    <cellStyle name="Cálculo 5" xfId="6782"/>
    <cellStyle name="Cálculo 5 2" xfId="6783"/>
    <cellStyle name="Cálculo 5 3" xfId="6784"/>
    <cellStyle name="Cálculo 5 4" xfId="6785"/>
    <cellStyle name="Cálculo 5 5" xfId="6786"/>
    <cellStyle name="Cálculo 6" xfId="6787"/>
    <cellStyle name="Cálculo 7" xfId="6788"/>
    <cellStyle name="Cálculo 8" xfId="6789"/>
    <cellStyle name="Cálculo 9" xfId="6790"/>
    <cellStyle name="Cancel" xfId="6791"/>
    <cellStyle name="Cancel 2" xfId="6792"/>
    <cellStyle name="Cancel 2 2" xfId="6793"/>
    <cellStyle name="Cancel 2 2 2" xfId="6794"/>
    <cellStyle name="Cancel 2 2 2 2" xfId="6795"/>
    <cellStyle name="Cancel 2 2 2 2 2" xfId="6796"/>
    <cellStyle name="Cancel 2 2 2 2 2 2" xfId="6797"/>
    <cellStyle name="Cancel 2 2 2 2 3" xfId="6798"/>
    <cellStyle name="Cancel 2 2 2 2 3 2" xfId="6799"/>
    <cellStyle name="Cancel 2 2 2 2 4" xfId="6800"/>
    <cellStyle name="Cancel 2 2 3" xfId="6801"/>
    <cellStyle name="Cancel 2 2 3 2" xfId="6802"/>
    <cellStyle name="Cancel 2 2 4" xfId="6803"/>
    <cellStyle name="Cancel 2 2 4 2" xfId="6804"/>
    <cellStyle name="Cancel 2 2 5" xfId="6805"/>
    <cellStyle name="Cancel 2 3" xfId="6806"/>
    <cellStyle name="Cancel 2 3 2" xfId="6807"/>
    <cellStyle name="Cancel 2 3 2 2" xfId="6808"/>
    <cellStyle name="Cancel 2 3 3" xfId="6809"/>
    <cellStyle name="Cancel 2 3 3 2" xfId="6810"/>
    <cellStyle name="Cancel 2 3 4" xfId="6811"/>
    <cellStyle name="Cancel 2 4" xfId="6812"/>
    <cellStyle name="Cancel 2 5" xfId="6813"/>
    <cellStyle name="Cancel 3" xfId="6814"/>
    <cellStyle name="Cancel 3 2" xfId="6815"/>
    <cellStyle name="Cancel 3 2 2" xfId="6816"/>
    <cellStyle name="Cancel 3 2 2 2" xfId="6817"/>
    <cellStyle name="Cancel 3 2 3" xfId="6818"/>
    <cellStyle name="Cancel 3 2 3 2" xfId="6819"/>
    <cellStyle name="Cancel 3 2 4" xfId="6820"/>
    <cellStyle name="Cancel 4" xfId="6821"/>
    <cellStyle name="Cancel 4 2" xfId="6822"/>
    <cellStyle name="Cancel 5" xfId="6823"/>
    <cellStyle name="Cancel 5 2" xfId="6824"/>
    <cellStyle name="Cancel 6" xfId="6825"/>
    <cellStyle name="Cancel 7" xfId="6826"/>
    <cellStyle name="Celda de comprobación 10" xfId="6828"/>
    <cellStyle name="Celda de comprobación 11" xfId="6829"/>
    <cellStyle name="Celda de comprobación 12" xfId="6830"/>
    <cellStyle name="Celda de comprobación 13" xfId="6831"/>
    <cellStyle name="Celda de comprobación 14" xfId="6832"/>
    <cellStyle name="Celda de comprobación 15" xfId="6833"/>
    <cellStyle name="Celda de comprobación 16" xfId="6834"/>
    <cellStyle name="Celda de comprobación 16 2" xfId="6835"/>
    <cellStyle name="Celda de comprobación 16 3" xfId="6836"/>
    <cellStyle name="Celda de comprobación 17" xfId="6837"/>
    <cellStyle name="Celda de comprobación 17 2" xfId="6838"/>
    <cellStyle name="Celda de comprobación 17 3" xfId="6839"/>
    <cellStyle name="Celda de comprobación 18" xfId="6840"/>
    <cellStyle name="Celda de comprobación 18 2" xfId="6841"/>
    <cellStyle name="Celda de comprobación 18 3" xfId="6842"/>
    <cellStyle name="Celda de comprobación 19" xfId="6843"/>
    <cellStyle name="Celda de comprobación 19 2" xfId="6844"/>
    <cellStyle name="Celda de comprobación 19 3" xfId="6845"/>
    <cellStyle name="Celda de comprobación 2" xfId="6846"/>
    <cellStyle name="Celda de comprobación 2 2" xfId="6847"/>
    <cellStyle name="Celda de comprobación 2 2 2" xfId="6848"/>
    <cellStyle name="Celda de comprobación 2 3" xfId="6849"/>
    <cellStyle name="Celda de comprobación 2 4" xfId="6850"/>
    <cellStyle name="Celda de comprobación 2 5" xfId="6851"/>
    <cellStyle name="Celda de comprobación 2 6" xfId="6852"/>
    <cellStyle name="Celda de comprobación 2 7" xfId="6853"/>
    <cellStyle name="Celda de comprobación 20" xfId="6854"/>
    <cellStyle name="Celda de comprobación 20 2" xfId="6855"/>
    <cellStyle name="Celda de comprobación 20 3" xfId="6856"/>
    <cellStyle name="Celda de comprobación 21" xfId="6857"/>
    <cellStyle name="Celda de comprobación 21 2" xfId="6858"/>
    <cellStyle name="Celda de comprobación 21 3" xfId="6859"/>
    <cellStyle name="Celda de comprobación 22" xfId="6860"/>
    <cellStyle name="Celda de comprobación 22 2" xfId="6861"/>
    <cellStyle name="Celda de comprobación 22 3" xfId="6862"/>
    <cellStyle name="Celda de comprobación 23" xfId="6863"/>
    <cellStyle name="Celda de comprobación 23 2" xfId="6864"/>
    <cellStyle name="Celda de comprobación 23 3" xfId="6865"/>
    <cellStyle name="Celda de comprobación 24" xfId="6866"/>
    <cellStyle name="Celda de comprobación 24 2" xfId="6867"/>
    <cellStyle name="Celda de comprobación 24 3" xfId="6868"/>
    <cellStyle name="Celda de comprobación 25" xfId="6869"/>
    <cellStyle name="Celda de comprobación 25 2" xfId="6870"/>
    <cellStyle name="Celda de comprobación 25 3" xfId="6871"/>
    <cellStyle name="Celda de comprobación 26" xfId="6872"/>
    <cellStyle name="Celda de comprobación 26 2" xfId="6873"/>
    <cellStyle name="Celda de comprobación 27" xfId="6874"/>
    <cellStyle name="Celda de comprobación 28" xfId="6875"/>
    <cellStyle name="Celda de comprobación 29" xfId="6876"/>
    <cellStyle name="Celda de comprobación 3" xfId="6877"/>
    <cellStyle name="Celda de comprobación 3 2" xfId="6878"/>
    <cellStyle name="Celda de comprobación 3 3" xfId="6879"/>
    <cellStyle name="Celda de comprobación 3 4" xfId="6880"/>
    <cellStyle name="Celda de comprobación 30" xfId="6881"/>
    <cellStyle name="Celda de comprobación 31" xfId="6882"/>
    <cellStyle name="Celda de comprobación 32" xfId="6883"/>
    <cellStyle name="Celda de comprobación 33" xfId="6884"/>
    <cellStyle name="Celda de comprobación 34" xfId="6827"/>
    <cellStyle name="Celda de comprobación 35" xfId="26188"/>
    <cellStyle name="Celda de comprobación 4" xfId="6885"/>
    <cellStyle name="Celda de comprobación 4 2" xfId="6886"/>
    <cellStyle name="Celda de comprobación 5" xfId="6887"/>
    <cellStyle name="Celda de comprobación 5 2" xfId="6888"/>
    <cellStyle name="Celda de comprobación 5 3" xfId="6889"/>
    <cellStyle name="Celda de comprobación 5 4" xfId="6890"/>
    <cellStyle name="Celda de comprobación 6" xfId="6891"/>
    <cellStyle name="Celda de comprobación 7" xfId="6892"/>
    <cellStyle name="Celda de comprobación 8" xfId="6893"/>
    <cellStyle name="Celda de comprobación 9" xfId="6894"/>
    <cellStyle name="Celda vinculada 10" xfId="6896"/>
    <cellStyle name="Celda vinculada 11" xfId="6897"/>
    <cellStyle name="Celda vinculada 12" xfId="6898"/>
    <cellStyle name="Celda vinculada 13" xfId="6899"/>
    <cellStyle name="Celda vinculada 14" xfId="6900"/>
    <cellStyle name="Celda vinculada 15" xfId="6901"/>
    <cellStyle name="Celda vinculada 16" xfId="6902"/>
    <cellStyle name="Celda vinculada 16 2" xfId="6903"/>
    <cellStyle name="Celda vinculada 16 2 2" xfId="6904"/>
    <cellStyle name="Celda vinculada 17" xfId="6905"/>
    <cellStyle name="Celda vinculada 18" xfId="6906"/>
    <cellStyle name="Celda vinculada 19" xfId="6907"/>
    <cellStyle name="Celda vinculada 2" xfId="6908"/>
    <cellStyle name="Celda vinculada 2 2" xfId="6909"/>
    <cellStyle name="Celda vinculada 2 2 2" xfId="6910"/>
    <cellStyle name="Celda vinculada 2 3" xfId="6911"/>
    <cellStyle name="Celda vinculada 2 3 2" xfId="6912"/>
    <cellStyle name="Celda vinculada 2 4" xfId="6913"/>
    <cellStyle name="Celda vinculada 2 5" xfId="6914"/>
    <cellStyle name="Celda vinculada 2 6" xfId="6915"/>
    <cellStyle name="Celda vinculada 2 7" xfId="6916"/>
    <cellStyle name="Celda vinculada 20" xfId="6917"/>
    <cellStyle name="Celda vinculada 21" xfId="6918"/>
    <cellStyle name="Celda vinculada 22" xfId="6919"/>
    <cellStyle name="Celda vinculada 23" xfId="6920"/>
    <cellStyle name="Celda vinculada 24" xfId="6895"/>
    <cellStyle name="Celda vinculada 25" xfId="26195"/>
    <cellStyle name="Celda vinculada 3" xfId="6921"/>
    <cellStyle name="Celda vinculada 3 2" xfId="6922"/>
    <cellStyle name="Celda vinculada 3 3" xfId="6923"/>
    <cellStyle name="Celda vinculada 3 4" xfId="6924"/>
    <cellStyle name="Celda vinculada 3 5" xfId="6925"/>
    <cellStyle name="Celda vinculada 3 6" xfId="6926"/>
    <cellStyle name="Celda vinculada 4" xfId="6927"/>
    <cellStyle name="Celda vinculada 4 2" xfId="6928"/>
    <cellStyle name="Celda vinculada 4 3" xfId="6929"/>
    <cellStyle name="Celda vinculada 5" xfId="6930"/>
    <cellStyle name="Celda vinculada 5 2" xfId="6931"/>
    <cellStyle name="Celda vinculada 5 3" xfId="6932"/>
    <cellStyle name="Celda vinculada 6" xfId="6933"/>
    <cellStyle name="Celda vinculada 7" xfId="6934"/>
    <cellStyle name="Celda vinculada 8" xfId="6935"/>
    <cellStyle name="Celda vinculada 9" xfId="6936"/>
    <cellStyle name="Check Cell" xfId="6937"/>
    <cellStyle name="Check Cell 10" xfId="6938"/>
    <cellStyle name="Check Cell 10 2" xfId="6939"/>
    <cellStyle name="Check Cell 11" xfId="6940"/>
    <cellStyle name="Check Cell 11 2" xfId="6941"/>
    <cellStyle name="Check Cell 12" xfId="6942"/>
    <cellStyle name="Check Cell 12 2" xfId="6943"/>
    <cellStyle name="Check Cell 13" xfId="6944"/>
    <cellStyle name="Check Cell 14" xfId="6945"/>
    <cellStyle name="Check Cell 15" xfId="6946"/>
    <cellStyle name="Check Cell 16" xfId="6947"/>
    <cellStyle name="Check Cell 17" xfId="6948"/>
    <cellStyle name="Check Cell 18" xfId="6949"/>
    <cellStyle name="Check Cell 19" xfId="6950"/>
    <cellStyle name="Check Cell 2" xfId="6951"/>
    <cellStyle name="Check Cell 2 2" xfId="6952"/>
    <cellStyle name="Check Cell 2 2 2" xfId="6953"/>
    <cellStyle name="Check Cell 2 2 3" xfId="6954"/>
    <cellStyle name="Check Cell 2 2_Logistica y Vtas" xfId="6955"/>
    <cellStyle name="Check Cell 2 3" xfId="6956"/>
    <cellStyle name="Check Cell 2 4" xfId="6957"/>
    <cellStyle name="Check Cell 2 5" xfId="6958"/>
    <cellStyle name="Check Cell 2_Logistica y Vtas" xfId="6959"/>
    <cellStyle name="Check Cell 20" xfId="6960"/>
    <cellStyle name="Check Cell 21" xfId="6961"/>
    <cellStyle name="Check Cell 22" xfId="6962"/>
    <cellStyle name="Check Cell 23" xfId="6963"/>
    <cellStyle name="Check Cell 24" xfId="6964"/>
    <cellStyle name="Check Cell 25" xfId="6965"/>
    <cellStyle name="Check Cell 26" xfId="6966"/>
    <cellStyle name="Check Cell 3" xfId="6967"/>
    <cellStyle name="Check Cell 3 2" xfId="6968"/>
    <cellStyle name="Check Cell 4" xfId="6969"/>
    <cellStyle name="Check Cell 4 2" xfId="6970"/>
    <cellStyle name="Check Cell 5" xfId="6971"/>
    <cellStyle name="Check Cell 5 2" xfId="6972"/>
    <cellStyle name="Check Cell 6" xfId="6973"/>
    <cellStyle name="Check Cell 6 2" xfId="6974"/>
    <cellStyle name="Check Cell 7" xfId="6975"/>
    <cellStyle name="Check Cell 7 2" xfId="6976"/>
    <cellStyle name="Check Cell 8" xfId="6977"/>
    <cellStyle name="Check Cell 8 2" xfId="6978"/>
    <cellStyle name="Check Cell 9" xfId="6979"/>
    <cellStyle name="Check Cell 9 2" xfId="6980"/>
    <cellStyle name="Check Cell_Costo SIN Distribución" xfId="6981"/>
    <cellStyle name="Comma [0]_PROCTER295-Renta 2001" xfId="6982"/>
    <cellStyle name="Comma_activosfijos2001" xfId="6983"/>
    <cellStyle name="Date" xfId="6984"/>
    <cellStyle name="Date 2" xfId="6985"/>
    <cellStyle name="Date 2 2" xfId="6986"/>
    <cellStyle name="Date 3" xfId="6987"/>
    <cellStyle name="Date 3 2" xfId="6988"/>
    <cellStyle name="Date 4" xfId="6989"/>
    <cellStyle name="Diseño" xfId="6990"/>
    <cellStyle name="Diseño 2" xfId="6991"/>
    <cellStyle name="Diseño 2 2" xfId="6992"/>
    <cellStyle name="Diseño 2 2 2" xfId="6993"/>
    <cellStyle name="Diseño 2 3" xfId="6994"/>
    <cellStyle name="Diseño 2 3 2" xfId="6995"/>
    <cellStyle name="Diseño 2 4" xfId="6996"/>
    <cellStyle name="Diseño 3" xfId="6997"/>
    <cellStyle name="Diseño 3 2" xfId="6998"/>
    <cellStyle name="Diseño 3 3" xfId="6999"/>
    <cellStyle name="Diseño 3 4" xfId="7000"/>
    <cellStyle name="Diseño 3 5" xfId="7001"/>
    <cellStyle name="Diseño 3 6" xfId="7002"/>
    <cellStyle name="Diseño 3 7" xfId="7003"/>
    <cellStyle name="Diseño 4" xfId="7004"/>
    <cellStyle name="Diseño 4 2" xfId="7005"/>
    <cellStyle name="Diseño 4 3" xfId="7006"/>
    <cellStyle name="Diseño 4 4" xfId="7007"/>
    <cellStyle name="Diseño 5" xfId="7008"/>
    <cellStyle name="Diseño 6" xfId="7009"/>
    <cellStyle name="Diseño_base" xfId="7010"/>
    <cellStyle name="Emphasis 1" xfId="22"/>
    <cellStyle name="Emphasis 1 10" xfId="7012"/>
    <cellStyle name="Emphasis 1 10 2" xfId="7013"/>
    <cellStyle name="Emphasis 1 11" xfId="7014"/>
    <cellStyle name="Emphasis 1 11 2" xfId="7015"/>
    <cellStyle name="Emphasis 1 12" xfId="7016"/>
    <cellStyle name="Emphasis 1 12 2" xfId="7017"/>
    <cellStyle name="Emphasis 1 13" xfId="7018"/>
    <cellStyle name="Emphasis 1 13 2" xfId="7019"/>
    <cellStyle name="Emphasis 1 14" xfId="7020"/>
    <cellStyle name="Emphasis 1 14 2" xfId="7021"/>
    <cellStyle name="Emphasis 1 15" xfId="7022"/>
    <cellStyle name="Emphasis 1 15 2" xfId="7023"/>
    <cellStyle name="Emphasis 1 16" xfId="7024"/>
    <cellStyle name="Emphasis 1 16 2" xfId="7025"/>
    <cellStyle name="Emphasis 1 17" xfId="7026"/>
    <cellStyle name="Emphasis 1 18" xfId="7027"/>
    <cellStyle name="Emphasis 1 19" xfId="7028"/>
    <cellStyle name="Emphasis 1 2" xfId="7029"/>
    <cellStyle name="Emphasis 1 2 2" xfId="7030"/>
    <cellStyle name="Emphasis 1 2 2 2" xfId="7031"/>
    <cellStyle name="Emphasis 1 2 2 3" xfId="7032"/>
    <cellStyle name="Emphasis 1 2 3" xfId="7033"/>
    <cellStyle name="Emphasis 1 2 4" xfId="7034"/>
    <cellStyle name="Emphasis 1 2 5" xfId="7035"/>
    <cellStyle name="Emphasis 1 20" xfId="7036"/>
    <cellStyle name="Emphasis 1 21" xfId="7037"/>
    <cellStyle name="Emphasis 1 22" xfId="7038"/>
    <cellStyle name="Emphasis 1 23" xfId="7039"/>
    <cellStyle name="Emphasis 1 24" xfId="7040"/>
    <cellStyle name="Emphasis 1 25" xfId="7041"/>
    <cellStyle name="Emphasis 1 26" xfId="7042"/>
    <cellStyle name="Emphasis 1 27" xfId="7043"/>
    <cellStyle name="Emphasis 1 28" xfId="7044"/>
    <cellStyle name="Emphasis 1 29" xfId="7045"/>
    <cellStyle name="Emphasis 1 3" xfId="7046"/>
    <cellStyle name="Emphasis 1 3 2" xfId="7047"/>
    <cellStyle name="Emphasis 1 3 3" xfId="7048"/>
    <cellStyle name="Emphasis 1 30" xfId="7049"/>
    <cellStyle name="Emphasis 1 31" xfId="7050"/>
    <cellStyle name="Emphasis 1 32" xfId="7051"/>
    <cellStyle name="Emphasis 1 33" xfId="7052"/>
    <cellStyle name="Emphasis 1 34" xfId="7053"/>
    <cellStyle name="Emphasis 1 35" xfId="7054"/>
    <cellStyle name="Emphasis 1 36" xfId="7055"/>
    <cellStyle name="Emphasis 1 37" xfId="7056"/>
    <cellStyle name="Emphasis 1 38" xfId="7057"/>
    <cellStyle name="Emphasis 1 39" xfId="7058"/>
    <cellStyle name="Emphasis 1 4" xfId="7059"/>
    <cellStyle name="Emphasis 1 4 2" xfId="7060"/>
    <cellStyle name="Emphasis 1 40" xfId="7061"/>
    <cellStyle name="Emphasis 1 41" xfId="7062"/>
    <cellStyle name="Emphasis 1 42" xfId="7063"/>
    <cellStyle name="Emphasis 1 43" xfId="7064"/>
    <cellStyle name="Emphasis 1 44" xfId="7065"/>
    <cellStyle name="Emphasis 1 45" xfId="7066"/>
    <cellStyle name="Emphasis 1 46" xfId="7067"/>
    <cellStyle name="Emphasis 1 47" xfId="7068"/>
    <cellStyle name="Emphasis 1 48" xfId="7011"/>
    <cellStyle name="Emphasis 1 5" xfId="7069"/>
    <cellStyle name="Emphasis 1 5 2" xfId="7070"/>
    <cellStyle name="Emphasis 1 6" xfId="7071"/>
    <cellStyle name="Emphasis 1 6 2" xfId="7072"/>
    <cellStyle name="Emphasis 1 7" xfId="7073"/>
    <cellStyle name="Emphasis 1 7 2" xfId="7074"/>
    <cellStyle name="Emphasis 1 8" xfId="7075"/>
    <cellStyle name="Emphasis 1 8 2" xfId="7076"/>
    <cellStyle name="Emphasis 1 9" xfId="7077"/>
    <cellStyle name="Emphasis 1 9 2" xfId="7078"/>
    <cellStyle name="Emphasis 1_Hoja12" xfId="7079"/>
    <cellStyle name="Emphasis 2" xfId="23"/>
    <cellStyle name="Emphasis 2 10" xfId="7081"/>
    <cellStyle name="Emphasis 2 10 2" xfId="7082"/>
    <cellStyle name="Emphasis 2 11" xfId="7083"/>
    <cellStyle name="Emphasis 2 11 2" xfId="7084"/>
    <cellStyle name="Emphasis 2 12" xfId="7085"/>
    <cellStyle name="Emphasis 2 12 2" xfId="7086"/>
    <cellStyle name="Emphasis 2 13" xfId="7087"/>
    <cellStyle name="Emphasis 2 13 2" xfId="7088"/>
    <cellStyle name="Emphasis 2 14" xfId="7089"/>
    <cellStyle name="Emphasis 2 14 2" xfId="7090"/>
    <cellStyle name="Emphasis 2 15" xfId="7091"/>
    <cellStyle name="Emphasis 2 15 2" xfId="7092"/>
    <cellStyle name="Emphasis 2 16" xfId="7093"/>
    <cellStyle name="Emphasis 2 16 2" xfId="7094"/>
    <cellStyle name="Emphasis 2 17" xfId="7095"/>
    <cellStyle name="Emphasis 2 18" xfId="7096"/>
    <cellStyle name="Emphasis 2 19" xfId="7097"/>
    <cellStyle name="Emphasis 2 2" xfId="7098"/>
    <cellStyle name="Emphasis 2 2 2" xfId="7099"/>
    <cellStyle name="Emphasis 2 2 2 2" xfId="7100"/>
    <cellStyle name="Emphasis 2 2 2 3" xfId="7101"/>
    <cellStyle name="Emphasis 2 2 3" xfId="7102"/>
    <cellStyle name="Emphasis 2 2 4" xfId="7103"/>
    <cellStyle name="Emphasis 2 2 5" xfId="7104"/>
    <cellStyle name="Emphasis 2 20" xfId="7105"/>
    <cellStyle name="Emphasis 2 21" xfId="7106"/>
    <cellStyle name="Emphasis 2 22" xfId="7107"/>
    <cellStyle name="Emphasis 2 23" xfId="7108"/>
    <cellStyle name="Emphasis 2 24" xfId="7109"/>
    <cellStyle name="Emphasis 2 25" xfId="7110"/>
    <cellStyle name="Emphasis 2 26" xfId="7111"/>
    <cellStyle name="Emphasis 2 27" xfId="7112"/>
    <cellStyle name="Emphasis 2 28" xfId="7113"/>
    <cellStyle name="Emphasis 2 29" xfId="7114"/>
    <cellStyle name="Emphasis 2 3" xfId="7115"/>
    <cellStyle name="Emphasis 2 3 2" xfId="7116"/>
    <cellStyle name="Emphasis 2 3 3" xfId="7117"/>
    <cellStyle name="Emphasis 2 30" xfId="7118"/>
    <cellStyle name="Emphasis 2 31" xfId="7119"/>
    <cellStyle name="Emphasis 2 32" xfId="7120"/>
    <cellStyle name="Emphasis 2 33" xfId="7121"/>
    <cellStyle name="Emphasis 2 34" xfId="7122"/>
    <cellStyle name="Emphasis 2 35" xfId="7123"/>
    <cellStyle name="Emphasis 2 36" xfId="7124"/>
    <cellStyle name="Emphasis 2 37" xfId="7125"/>
    <cellStyle name="Emphasis 2 38" xfId="7126"/>
    <cellStyle name="Emphasis 2 39" xfId="7127"/>
    <cellStyle name="Emphasis 2 4" xfId="7128"/>
    <cellStyle name="Emphasis 2 4 2" xfId="7129"/>
    <cellStyle name="Emphasis 2 40" xfId="7130"/>
    <cellStyle name="Emphasis 2 41" xfId="7131"/>
    <cellStyle name="Emphasis 2 42" xfId="7132"/>
    <cellStyle name="Emphasis 2 43" xfId="7133"/>
    <cellStyle name="Emphasis 2 44" xfId="7134"/>
    <cellStyle name="Emphasis 2 45" xfId="7135"/>
    <cellStyle name="Emphasis 2 46" xfId="7136"/>
    <cellStyle name="Emphasis 2 47" xfId="7137"/>
    <cellStyle name="Emphasis 2 48" xfId="7080"/>
    <cellStyle name="Emphasis 2 5" xfId="7138"/>
    <cellStyle name="Emphasis 2 5 2" xfId="7139"/>
    <cellStyle name="Emphasis 2 6" xfId="7140"/>
    <cellStyle name="Emphasis 2 6 2" xfId="7141"/>
    <cellStyle name="Emphasis 2 7" xfId="7142"/>
    <cellStyle name="Emphasis 2 7 2" xfId="7143"/>
    <cellStyle name="Emphasis 2 8" xfId="7144"/>
    <cellStyle name="Emphasis 2 8 2" xfId="7145"/>
    <cellStyle name="Emphasis 2 9" xfId="7146"/>
    <cellStyle name="Emphasis 2 9 2" xfId="7147"/>
    <cellStyle name="Emphasis 2_Hoja12" xfId="7148"/>
    <cellStyle name="Emphasis 3" xfId="24"/>
    <cellStyle name="Emphasis 3 2" xfId="7150"/>
    <cellStyle name="Emphasis 3 3" xfId="7151"/>
    <cellStyle name="Emphasis 3 4" xfId="7152"/>
    <cellStyle name="Emphasis 3 5" xfId="7153"/>
    <cellStyle name="Emphasis 3 6" xfId="7154"/>
    <cellStyle name="Emphasis 3 7" xfId="7155"/>
    <cellStyle name="Emphasis 3 8" xfId="7156"/>
    <cellStyle name="Emphasis 3 9" xfId="7149"/>
    <cellStyle name="Encabezado 4 10" xfId="7158"/>
    <cellStyle name="Encabezado 4 11" xfId="7159"/>
    <cellStyle name="Encabezado 4 12" xfId="7160"/>
    <cellStyle name="Encabezado 4 13" xfId="7161"/>
    <cellStyle name="Encabezado 4 14" xfId="7162"/>
    <cellStyle name="Encabezado 4 15" xfId="7163"/>
    <cellStyle name="Encabezado 4 16" xfId="7164"/>
    <cellStyle name="Encabezado 4 17" xfId="7165"/>
    <cellStyle name="Encabezado 4 18" xfId="7166"/>
    <cellStyle name="Encabezado 4 19" xfId="7167"/>
    <cellStyle name="Encabezado 4 2" xfId="7168"/>
    <cellStyle name="Encabezado 4 2 2" xfId="7169"/>
    <cellStyle name="Encabezado 4 2 2 2" xfId="7170"/>
    <cellStyle name="Encabezado 4 2 3" xfId="7171"/>
    <cellStyle name="Encabezado 4 2 4" xfId="7172"/>
    <cellStyle name="Encabezado 4 2 5" xfId="7173"/>
    <cellStyle name="Encabezado 4 2 6" xfId="7174"/>
    <cellStyle name="Encabezado 4 2 7" xfId="7175"/>
    <cellStyle name="Encabezado 4 20" xfId="7176"/>
    <cellStyle name="Encabezado 4 21" xfId="7177"/>
    <cellStyle name="Encabezado 4 22" xfId="7157"/>
    <cellStyle name="Encabezado 4 23" xfId="26193"/>
    <cellStyle name="Encabezado 4 3" xfId="7178"/>
    <cellStyle name="Encabezado 4 3 2" xfId="7179"/>
    <cellStyle name="Encabezado 4 3 3" xfId="7180"/>
    <cellStyle name="Encabezado 4 3 4" xfId="7181"/>
    <cellStyle name="Encabezado 4 3 5" xfId="7182"/>
    <cellStyle name="Encabezado 4 3 6" xfId="7183"/>
    <cellStyle name="Encabezado 4 4" xfId="7184"/>
    <cellStyle name="Encabezado 4 4 2" xfId="7185"/>
    <cellStyle name="Encabezado 4 4 3" xfId="7186"/>
    <cellStyle name="Encabezado 4 5" xfId="7187"/>
    <cellStyle name="Encabezado 4 5 2" xfId="7188"/>
    <cellStyle name="Encabezado 4 5 3" xfId="7189"/>
    <cellStyle name="Encabezado 4 6" xfId="7190"/>
    <cellStyle name="Encabezado 4 7" xfId="7191"/>
    <cellStyle name="Encabezado 4 8" xfId="7192"/>
    <cellStyle name="Encabezado 4 9" xfId="7193"/>
    <cellStyle name="Énfasis1 10" xfId="7195"/>
    <cellStyle name="Énfasis1 11" xfId="7196"/>
    <cellStyle name="Énfasis1 12" xfId="7197"/>
    <cellStyle name="Énfasis1 13" xfId="7198"/>
    <cellStyle name="Énfasis1 14" xfId="7199"/>
    <cellStyle name="Énfasis1 15" xfId="7200"/>
    <cellStyle name="Énfasis1 16" xfId="7201"/>
    <cellStyle name="Énfasis1 16 2" xfId="7202"/>
    <cellStyle name="Énfasis1 16 3" xfId="7203"/>
    <cellStyle name="Énfasis1 17" xfId="7204"/>
    <cellStyle name="Énfasis1 17 2" xfId="7205"/>
    <cellStyle name="Énfasis1 17 3" xfId="7206"/>
    <cellStyle name="Énfasis1 18" xfId="7207"/>
    <cellStyle name="Énfasis1 18 2" xfId="7208"/>
    <cellStyle name="Énfasis1 18 3" xfId="7209"/>
    <cellStyle name="Énfasis1 19" xfId="7210"/>
    <cellStyle name="Énfasis1 19 2" xfId="7211"/>
    <cellStyle name="Énfasis1 19 3" xfId="7212"/>
    <cellStyle name="Énfasis1 2" xfId="7213"/>
    <cellStyle name="Énfasis1 2 2" xfId="7214"/>
    <cellStyle name="Énfasis1 2 3" xfId="7215"/>
    <cellStyle name="Énfasis1 2 4" xfId="7216"/>
    <cellStyle name="Énfasis1 2 5" xfId="7217"/>
    <cellStyle name="Énfasis1 20" xfId="7218"/>
    <cellStyle name="Énfasis1 20 2" xfId="7219"/>
    <cellStyle name="Énfasis1 20 3" xfId="7220"/>
    <cellStyle name="Énfasis1 21" xfId="7221"/>
    <cellStyle name="Énfasis1 21 2" xfId="7222"/>
    <cellStyle name="Énfasis1 21 3" xfId="7223"/>
    <cellStyle name="Énfasis1 22" xfId="7224"/>
    <cellStyle name="Énfasis1 22 2" xfId="7225"/>
    <cellStyle name="Énfasis1 22 3" xfId="7226"/>
    <cellStyle name="Énfasis1 23" xfId="7227"/>
    <cellStyle name="Énfasis1 23 2" xfId="7228"/>
    <cellStyle name="Énfasis1 23 3" xfId="7229"/>
    <cellStyle name="Énfasis1 24" xfId="7230"/>
    <cellStyle name="Énfasis1 24 2" xfId="7231"/>
    <cellStyle name="Énfasis1 24 3" xfId="7232"/>
    <cellStyle name="Énfasis1 25" xfId="7233"/>
    <cellStyle name="Énfasis1 25 2" xfId="7234"/>
    <cellStyle name="Énfasis1 25 3" xfId="7235"/>
    <cellStyle name="Énfasis1 26" xfId="7236"/>
    <cellStyle name="Énfasis1 26 2" xfId="7237"/>
    <cellStyle name="Énfasis1 27" xfId="7238"/>
    <cellStyle name="Énfasis1 28" xfId="7239"/>
    <cellStyle name="Énfasis1 29" xfId="7240"/>
    <cellStyle name="Énfasis1 3" xfId="7241"/>
    <cellStyle name="Énfasis1 3 2" xfId="7242"/>
    <cellStyle name="Énfasis1 3 3" xfId="7243"/>
    <cellStyle name="Énfasis1 30" xfId="7244"/>
    <cellStyle name="Énfasis1 31" xfId="7245"/>
    <cellStyle name="Énfasis1 32" xfId="7246"/>
    <cellStyle name="Énfasis1 33" xfId="7247"/>
    <cellStyle name="Énfasis1 34" xfId="7194"/>
    <cellStyle name="Énfasis1 35" xfId="26180"/>
    <cellStyle name="Énfasis1 4" xfId="7248"/>
    <cellStyle name="Énfasis1 4 2" xfId="7249"/>
    <cellStyle name="Énfasis1 4 3" xfId="7250"/>
    <cellStyle name="Énfasis1 5" xfId="7251"/>
    <cellStyle name="Énfasis1 5 2" xfId="7252"/>
    <cellStyle name="Énfasis1 5 3" xfId="7253"/>
    <cellStyle name="Énfasis1 5 4" xfId="7254"/>
    <cellStyle name="Énfasis1 5 5" xfId="7255"/>
    <cellStyle name="Énfasis1 6" xfId="7256"/>
    <cellStyle name="Énfasis1 7" xfId="7257"/>
    <cellStyle name="Énfasis1 8" xfId="7258"/>
    <cellStyle name="Énfasis1 9" xfId="7259"/>
    <cellStyle name="Énfasis2 10" xfId="7261"/>
    <cellStyle name="Énfasis2 11" xfId="7262"/>
    <cellStyle name="Énfasis2 12" xfId="7263"/>
    <cellStyle name="Énfasis2 13" xfId="7264"/>
    <cellStyle name="Énfasis2 14" xfId="7265"/>
    <cellStyle name="Énfasis2 15" xfId="7266"/>
    <cellStyle name="Énfasis2 16" xfId="7267"/>
    <cellStyle name="Énfasis2 16 2" xfId="7268"/>
    <cellStyle name="Énfasis2 16 3" xfId="7269"/>
    <cellStyle name="Énfasis2 17" xfId="7270"/>
    <cellStyle name="Énfasis2 17 2" xfId="7271"/>
    <cellStyle name="Énfasis2 17 3" xfId="7272"/>
    <cellStyle name="Énfasis2 18" xfId="7273"/>
    <cellStyle name="Énfasis2 18 2" xfId="7274"/>
    <cellStyle name="Énfasis2 18 3" xfId="7275"/>
    <cellStyle name="Énfasis2 19" xfId="7276"/>
    <cellStyle name="Énfasis2 19 2" xfId="7277"/>
    <cellStyle name="Énfasis2 19 3" xfId="7278"/>
    <cellStyle name="Énfasis2 2" xfId="7279"/>
    <cellStyle name="Énfasis2 2 2" xfId="7280"/>
    <cellStyle name="Énfasis2 2 2 2" xfId="7281"/>
    <cellStyle name="Énfasis2 2 3" xfId="7282"/>
    <cellStyle name="Énfasis2 2 4" xfId="7283"/>
    <cellStyle name="Énfasis2 2 5" xfId="7284"/>
    <cellStyle name="Énfasis2 2 6" xfId="7285"/>
    <cellStyle name="Énfasis2 20" xfId="7286"/>
    <cellStyle name="Énfasis2 20 2" xfId="7287"/>
    <cellStyle name="Énfasis2 20 3" xfId="7288"/>
    <cellStyle name="Énfasis2 21" xfId="7289"/>
    <cellStyle name="Énfasis2 21 2" xfId="7290"/>
    <cellStyle name="Énfasis2 21 3" xfId="7291"/>
    <cellStyle name="Énfasis2 22" xfId="7292"/>
    <cellStyle name="Énfasis2 22 2" xfId="7293"/>
    <cellStyle name="Énfasis2 22 3" xfId="7294"/>
    <cellStyle name="Énfasis2 23" xfId="7295"/>
    <cellStyle name="Énfasis2 23 2" xfId="7296"/>
    <cellStyle name="Énfasis2 23 3" xfId="7297"/>
    <cellStyle name="Énfasis2 24" xfId="7298"/>
    <cellStyle name="Énfasis2 24 2" xfId="7299"/>
    <cellStyle name="Énfasis2 24 3" xfId="7300"/>
    <cellStyle name="Énfasis2 25" xfId="7301"/>
    <cellStyle name="Énfasis2 25 2" xfId="7302"/>
    <cellStyle name="Énfasis2 25 3" xfId="7303"/>
    <cellStyle name="Énfasis2 26" xfId="7304"/>
    <cellStyle name="Énfasis2 26 2" xfId="7305"/>
    <cellStyle name="Énfasis2 27" xfId="7306"/>
    <cellStyle name="Énfasis2 28" xfId="7307"/>
    <cellStyle name="Énfasis2 29" xfId="7308"/>
    <cellStyle name="Énfasis2 3" xfId="7309"/>
    <cellStyle name="Énfasis2 3 2" xfId="7310"/>
    <cellStyle name="Énfasis2 3 3" xfId="7311"/>
    <cellStyle name="Énfasis2 3 4" xfId="7312"/>
    <cellStyle name="Énfasis2 30" xfId="7313"/>
    <cellStyle name="Énfasis2 31" xfId="7314"/>
    <cellStyle name="Énfasis2 32" xfId="7315"/>
    <cellStyle name="Énfasis2 33" xfId="7316"/>
    <cellStyle name="Énfasis2 34" xfId="7260"/>
    <cellStyle name="Énfasis2 35" xfId="26181"/>
    <cellStyle name="Énfasis2 4" xfId="7317"/>
    <cellStyle name="Énfasis2 4 2" xfId="7318"/>
    <cellStyle name="Énfasis2 4 3" xfId="7319"/>
    <cellStyle name="Énfasis2 5" xfId="7320"/>
    <cellStyle name="Énfasis2 5 2" xfId="7321"/>
    <cellStyle name="Énfasis2 5 3" xfId="7322"/>
    <cellStyle name="Énfasis2 5 4" xfId="7323"/>
    <cellStyle name="Énfasis2 5 5" xfId="7324"/>
    <cellStyle name="Énfasis2 6" xfId="7325"/>
    <cellStyle name="Énfasis2 7" xfId="7326"/>
    <cellStyle name="Énfasis2 8" xfId="7327"/>
    <cellStyle name="Énfasis2 9" xfId="7328"/>
    <cellStyle name="Énfasis3 10" xfId="7330"/>
    <cellStyle name="Énfasis3 11" xfId="7331"/>
    <cellStyle name="Énfasis3 12" xfId="7332"/>
    <cellStyle name="Énfasis3 13" xfId="7333"/>
    <cellStyle name="Énfasis3 14" xfId="7334"/>
    <cellStyle name="Énfasis3 15" xfId="7335"/>
    <cellStyle name="Énfasis3 16" xfId="7336"/>
    <cellStyle name="Énfasis3 16 2" xfId="7337"/>
    <cellStyle name="Énfasis3 16 3" xfId="7338"/>
    <cellStyle name="Énfasis3 17" xfId="7339"/>
    <cellStyle name="Énfasis3 17 2" xfId="7340"/>
    <cellStyle name="Énfasis3 17 3" xfId="7341"/>
    <cellStyle name="Énfasis3 18" xfId="7342"/>
    <cellStyle name="Énfasis3 18 2" xfId="7343"/>
    <cellStyle name="Énfasis3 18 3" xfId="7344"/>
    <cellStyle name="Énfasis3 19" xfId="7345"/>
    <cellStyle name="Énfasis3 19 2" xfId="7346"/>
    <cellStyle name="Énfasis3 19 3" xfId="7347"/>
    <cellStyle name="Énfasis3 2" xfId="7348"/>
    <cellStyle name="Énfasis3 2 2" xfId="7349"/>
    <cellStyle name="Énfasis3 2 3" xfId="7350"/>
    <cellStyle name="Énfasis3 2 4" xfId="7351"/>
    <cellStyle name="Énfasis3 2 5" xfId="7352"/>
    <cellStyle name="Énfasis3 20" xfId="7353"/>
    <cellStyle name="Énfasis3 20 2" xfId="7354"/>
    <cellStyle name="Énfasis3 20 3" xfId="7355"/>
    <cellStyle name="Énfasis3 21" xfId="7356"/>
    <cellStyle name="Énfasis3 21 2" xfId="7357"/>
    <cellStyle name="Énfasis3 21 3" xfId="7358"/>
    <cellStyle name="Énfasis3 22" xfId="7359"/>
    <cellStyle name="Énfasis3 22 2" xfId="7360"/>
    <cellStyle name="Énfasis3 22 3" xfId="7361"/>
    <cellStyle name="Énfasis3 23" xfId="7362"/>
    <cellStyle name="Énfasis3 23 2" xfId="7363"/>
    <cellStyle name="Énfasis3 23 3" xfId="7364"/>
    <cellStyle name="Énfasis3 24" xfId="7365"/>
    <cellStyle name="Énfasis3 24 2" xfId="7366"/>
    <cellStyle name="Énfasis3 24 3" xfId="7367"/>
    <cellStyle name="Énfasis3 25" xfId="7368"/>
    <cellStyle name="Énfasis3 25 2" xfId="7369"/>
    <cellStyle name="Énfasis3 25 3" xfId="7370"/>
    <cellStyle name="Énfasis3 26" xfId="7371"/>
    <cellStyle name="Énfasis3 26 2" xfId="7372"/>
    <cellStyle name="Énfasis3 27" xfId="7373"/>
    <cellStyle name="Énfasis3 28" xfId="7374"/>
    <cellStyle name="Énfasis3 29" xfId="7375"/>
    <cellStyle name="Énfasis3 3" xfId="7376"/>
    <cellStyle name="Énfasis3 3 2" xfId="7377"/>
    <cellStyle name="Énfasis3 3 3" xfId="7378"/>
    <cellStyle name="Énfasis3 30" xfId="7379"/>
    <cellStyle name="Énfasis3 31" xfId="7380"/>
    <cellStyle name="Énfasis3 32" xfId="7381"/>
    <cellStyle name="Énfasis3 33" xfId="7382"/>
    <cellStyle name="Énfasis3 34" xfId="7329"/>
    <cellStyle name="Énfasis3 35" xfId="26182"/>
    <cellStyle name="Énfasis3 4" xfId="7383"/>
    <cellStyle name="Énfasis3 4 2" xfId="7384"/>
    <cellStyle name="Énfasis3 4 3" xfId="7385"/>
    <cellStyle name="Énfasis3 5" xfId="7386"/>
    <cellStyle name="Énfasis3 5 2" xfId="7387"/>
    <cellStyle name="Énfasis3 5 3" xfId="7388"/>
    <cellStyle name="Énfasis3 5 4" xfId="7389"/>
    <cellStyle name="Énfasis3 5 5" xfId="7390"/>
    <cellStyle name="Énfasis3 6" xfId="7391"/>
    <cellStyle name="Énfasis3 7" xfId="7392"/>
    <cellStyle name="Énfasis3 8" xfId="7393"/>
    <cellStyle name="Énfasis3 9" xfId="7394"/>
    <cellStyle name="Énfasis4 10" xfId="7396"/>
    <cellStyle name="Énfasis4 11" xfId="7397"/>
    <cellStyle name="Énfasis4 12" xfId="7398"/>
    <cellStyle name="Énfasis4 13" xfId="7399"/>
    <cellStyle name="Énfasis4 14" xfId="7400"/>
    <cellStyle name="Énfasis4 15" xfId="7401"/>
    <cellStyle name="Énfasis4 16" xfId="7402"/>
    <cellStyle name="Énfasis4 16 2" xfId="7403"/>
    <cellStyle name="Énfasis4 16 3" xfId="7404"/>
    <cellStyle name="Énfasis4 17" xfId="7405"/>
    <cellStyle name="Énfasis4 17 2" xfId="7406"/>
    <cellStyle name="Énfasis4 17 3" xfId="7407"/>
    <cellStyle name="Énfasis4 18" xfId="7408"/>
    <cellStyle name="Énfasis4 18 2" xfId="7409"/>
    <cellStyle name="Énfasis4 18 3" xfId="7410"/>
    <cellStyle name="Énfasis4 19" xfId="7411"/>
    <cellStyle name="Énfasis4 19 2" xfId="7412"/>
    <cellStyle name="Énfasis4 19 3" xfId="7413"/>
    <cellStyle name="Énfasis4 2" xfId="7414"/>
    <cellStyle name="Énfasis4 2 2" xfId="7415"/>
    <cellStyle name="Énfasis4 2 2 2" xfId="7416"/>
    <cellStyle name="Énfasis4 2 3" xfId="7417"/>
    <cellStyle name="Énfasis4 2 4" xfId="7418"/>
    <cellStyle name="Énfasis4 2 5" xfId="7419"/>
    <cellStyle name="Énfasis4 2 6" xfId="7420"/>
    <cellStyle name="Énfasis4 20" xfId="7421"/>
    <cellStyle name="Énfasis4 20 2" xfId="7422"/>
    <cellStyle name="Énfasis4 20 3" xfId="7423"/>
    <cellStyle name="Énfasis4 21" xfId="7424"/>
    <cellStyle name="Énfasis4 21 2" xfId="7425"/>
    <cellStyle name="Énfasis4 21 3" xfId="7426"/>
    <cellStyle name="Énfasis4 22" xfId="7427"/>
    <cellStyle name="Énfasis4 22 2" xfId="7428"/>
    <cellStyle name="Énfasis4 22 3" xfId="7429"/>
    <cellStyle name="Énfasis4 23" xfId="7430"/>
    <cellStyle name="Énfasis4 23 2" xfId="7431"/>
    <cellStyle name="Énfasis4 23 3" xfId="7432"/>
    <cellStyle name="Énfasis4 24" xfId="7433"/>
    <cellStyle name="Énfasis4 24 2" xfId="7434"/>
    <cellStyle name="Énfasis4 24 3" xfId="7435"/>
    <cellStyle name="Énfasis4 25" xfId="7436"/>
    <cellStyle name="Énfasis4 25 2" xfId="7437"/>
    <cellStyle name="Énfasis4 25 3" xfId="7438"/>
    <cellStyle name="Énfasis4 26" xfId="7439"/>
    <cellStyle name="Énfasis4 26 2" xfId="7440"/>
    <cellStyle name="Énfasis4 27" xfId="7441"/>
    <cellStyle name="Énfasis4 28" xfId="7442"/>
    <cellStyle name="Énfasis4 29" xfId="7443"/>
    <cellStyle name="Énfasis4 3" xfId="7444"/>
    <cellStyle name="Énfasis4 3 2" xfId="7445"/>
    <cellStyle name="Énfasis4 3 3" xfId="7446"/>
    <cellStyle name="Énfasis4 3 4" xfId="7447"/>
    <cellStyle name="Énfasis4 30" xfId="7448"/>
    <cellStyle name="Énfasis4 31" xfId="7449"/>
    <cellStyle name="Énfasis4 32" xfId="7450"/>
    <cellStyle name="Énfasis4 33" xfId="7451"/>
    <cellStyle name="Énfasis4 34" xfId="7395"/>
    <cellStyle name="Énfasis4 35" xfId="26183"/>
    <cellStyle name="Énfasis4 4" xfId="7452"/>
    <cellStyle name="Énfasis4 4 2" xfId="7453"/>
    <cellStyle name="Énfasis4 4 3" xfId="7454"/>
    <cellStyle name="Énfasis4 5" xfId="7455"/>
    <cellStyle name="Énfasis4 5 2" xfId="7456"/>
    <cellStyle name="Énfasis4 5 3" xfId="7457"/>
    <cellStyle name="Énfasis4 5 4" xfId="7458"/>
    <cellStyle name="Énfasis4 5 5" xfId="7459"/>
    <cellStyle name="Énfasis4 6" xfId="7460"/>
    <cellStyle name="Énfasis4 7" xfId="7461"/>
    <cellStyle name="Énfasis4 8" xfId="7462"/>
    <cellStyle name="Énfasis4 9" xfId="7463"/>
    <cellStyle name="Énfasis5 10" xfId="7465"/>
    <cellStyle name="Énfasis5 11" xfId="7466"/>
    <cellStyle name="Énfasis5 12" xfId="7467"/>
    <cellStyle name="Énfasis5 13" xfId="7468"/>
    <cellStyle name="Énfasis5 14" xfId="7469"/>
    <cellStyle name="Énfasis5 15" xfId="7470"/>
    <cellStyle name="Énfasis5 16" xfId="7471"/>
    <cellStyle name="Énfasis5 16 2" xfId="7472"/>
    <cellStyle name="Énfasis5 16 3" xfId="7473"/>
    <cellStyle name="Énfasis5 17" xfId="7474"/>
    <cellStyle name="Énfasis5 17 2" xfId="7475"/>
    <cellStyle name="Énfasis5 17 3" xfId="7476"/>
    <cellStyle name="Énfasis5 18" xfId="7477"/>
    <cellStyle name="Énfasis5 18 2" xfId="7478"/>
    <cellStyle name="Énfasis5 18 3" xfId="7479"/>
    <cellStyle name="Énfasis5 19" xfId="7480"/>
    <cellStyle name="Énfasis5 19 2" xfId="7481"/>
    <cellStyle name="Énfasis5 19 3" xfId="7482"/>
    <cellStyle name="Énfasis5 2" xfId="7483"/>
    <cellStyle name="Énfasis5 2 2" xfId="7484"/>
    <cellStyle name="Énfasis5 2 2 2" xfId="7485"/>
    <cellStyle name="Énfasis5 2 3" xfId="7486"/>
    <cellStyle name="Énfasis5 2 4" xfId="7487"/>
    <cellStyle name="Énfasis5 2 5" xfId="7488"/>
    <cellStyle name="Énfasis5 2 6" xfId="7489"/>
    <cellStyle name="Énfasis5 20" xfId="7490"/>
    <cellStyle name="Énfasis5 20 2" xfId="7491"/>
    <cellStyle name="Énfasis5 20 3" xfId="7492"/>
    <cellStyle name="Énfasis5 21" xfId="7493"/>
    <cellStyle name="Énfasis5 21 2" xfId="7494"/>
    <cellStyle name="Énfasis5 21 3" xfId="7495"/>
    <cellStyle name="Énfasis5 22" xfId="7496"/>
    <cellStyle name="Énfasis5 22 2" xfId="7497"/>
    <cellStyle name="Énfasis5 22 3" xfId="7498"/>
    <cellStyle name="Énfasis5 23" xfId="7499"/>
    <cellStyle name="Énfasis5 23 2" xfId="7500"/>
    <cellStyle name="Énfasis5 23 3" xfId="7501"/>
    <cellStyle name="Énfasis5 24" xfId="7502"/>
    <cellStyle name="Énfasis5 24 2" xfId="7503"/>
    <cellStyle name="Énfasis5 24 3" xfId="7504"/>
    <cellStyle name="Énfasis5 25" xfId="7505"/>
    <cellStyle name="Énfasis5 25 2" xfId="7506"/>
    <cellStyle name="Énfasis5 25 3" xfId="7507"/>
    <cellStyle name="Énfasis5 26" xfId="7508"/>
    <cellStyle name="Énfasis5 26 2" xfId="7509"/>
    <cellStyle name="Énfasis5 27" xfId="7510"/>
    <cellStyle name="Énfasis5 28" xfId="7511"/>
    <cellStyle name="Énfasis5 29" xfId="7512"/>
    <cellStyle name="Énfasis5 3" xfId="7513"/>
    <cellStyle name="Énfasis5 3 2" xfId="7514"/>
    <cellStyle name="Énfasis5 3 3" xfId="7515"/>
    <cellStyle name="Énfasis5 3 4" xfId="7516"/>
    <cellStyle name="Énfasis5 30" xfId="7517"/>
    <cellStyle name="Énfasis5 31" xfId="7518"/>
    <cellStyle name="Énfasis5 32" xfId="7519"/>
    <cellStyle name="Énfasis5 33" xfId="7520"/>
    <cellStyle name="Énfasis5 34" xfId="7464"/>
    <cellStyle name="Énfasis5 35" xfId="26184"/>
    <cellStyle name="Énfasis5 4" xfId="7521"/>
    <cellStyle name="Énfasis5 4 2" xfId="7522"/>
    <cellStyle name="Énfasis5 5" xfId="7523"/>
    <cellStyle name="Énfasis5 5 2" xfId="7524"/>
    <cellStyle name="Énfasis5 5 3" xfId="7525"/>
    <cellStyle name="Énfasis5 5 4" xfId="7526"/>
    <cellStyle name="Énfasis5 6" xfId="7527"/>
    <cellStyle name="Énfasis5 7" xfId="7528"/>
    <cellStyle name="Énfasis5 8" xfId="7529"/>
    <cellStyle name="Énfasis5 9" xfId="7530"/>
    <cellStyle name="Énfasis6 10" xfId="7532"/>
    <cellStyle name="Énfasis6 11" xfId="7533"/>
    <cellStyle name="Énfasis6 12" xfId="7534"/>
    <cellStyle name="Énfasis6 13" xfId="7535"/>
    <cellStyle name="Énfasis6 14" xfId="7536"/>
    <cellStyle name="Énfasis6 15" xfId="7537"/>
    <cellStyle name="Énfasis6 16" xfId="7538"/>
    <cellStyle name="Énfasis6 16 2" xfId="7539"/>
    <cellStyle name="Énfasis6 16 3" xfId="7540"/>
    <cellStyle name="Énfasis6 17" xfId="7541"/>
    <cellStyle name="Énfasis6 17 2" xfId="7542"/>
    <cellStyle name="Énfasis6 17 3" xfId="7543"/>
    <cellStyle name="Énfasis6 18" xfId="7544"/>
    <cellStyle name="Énfasis6 18 2" xfId="7545"/>
    <cellStyle name="Énfasis6 18 3" xfId="7546"/>
    <cellStyle name="Énfasis6 19" xfId="7547"/>
    <cellStyle name="Énfasis6 19 2" xfId="7548"/>
    <cellStyle name="Énfasis6 19 3" xfId="7549"/>
    <cellStyle name="Énfasis6 2" xfId="7550"/>
    <cellStyle name="Énfasis6 2 2" xfId="7551"/>
    <cellStyle name="Énfasis6 2 3" xfId="7552"/>
    <cellStyle name="Énfasis6 2 4" xfId="7553"/>
    <cellStyle name="Énfasis6 2 5" xfId="7554"/>
    <cellStyle name="Énfasis6 20" xfId="7555"/>
    <cellStyle name="Énfasis6 20 2" xfId="7556"/>
    <cellStyle name="Énfasis6 20 3" xfId="7557"/>
    <cellStyle name="Énfasis6 21" xfId="7558"/>
    <cellStyle name="Énfasis6 21 2" xfId="7559"/>
    <cellStyle name="Énfasis6 21 3" xfId="7560"/>
    <cellStyle name="Énfasis6 22" xfId="7561"/>
    <cellStyle name="Énfasis6 22 2" xfId="7562"/>
    <cellStyle name="Énfasis6 22 3" xfId="7563"/>
    <cellStyle name="Énfasis6 23" xfId="7564"/>
    <cellStyle name="Énfasis6 23 2" xfId="7565"/>
    <cellStyle name="Énfasis6 23 3" xfId="7566"/>
    <cellStyle name="Énfasis6 24" xfId="7567"/>
    <cellStyle name="Énfasis6 24 2" xfId="7568"/>
    <cellStyle name="Énfasis6 24 3" xfId="7569"/>
    <cellStyle name="Énfasis6 25" xfId="7570"/>
    <cellStyle name="Énfasis6 25 2" xfId="7571"/>
    <cellStyle name="Énfasis6 25 3" xfId="7572"/>
    <cellStyle name="Énfasis6 26" xfId="7573"/>
    <cellStyle name="Énfasis6 26 2" xfId="7574"/>
    <cellStyle name="Énfasis6 27" xfId="7575"/>
    <cellStyle name="Énfasis6 28" xfId="7576"/>
    <cellStyle name="Énfasis6 29" xfId="7577"/>
    <cellStyle name="Énfasis6 3" xfId="7578"/>
    <cellStyle name="Énfasis6 3 2" xfId="7579"/>
    <cellStyle name="Énfasis6 3 3" xfId="7580"/>
    <cellStyle name="Énfasis6 30" xfId="7581"/>
    <cellStyle name="Énfasis6 31" xfId="7582"/>
    <cellStyle name="Énfasis6 32" xfId="7583"/>
    <cellStyle name="Énfasis6 33" xfId="7584"/>
    <cellStyle name="Énfasis6 34" xfId="7531"/>
    <cellStyle name="Énfasis6 35" xfId="26185"/>
    <cellStyle name="Énfasis6 4" xfId="7585"/>
    <cellStyle name="Énfasis6 4 2" xfId="7586"/>
    <cellStyle name="Énfasis6 4 3" xfId="7587"/>
    <cellStyle name="Énfasis6 5" xfId="7588"/>
    <cellStyle name="Énfasis6 5 2" xfId="7589"/>
    <cellStyle name="Énfasis6 5 3" xfId="7590"/>
    <cellStyle name="Énfasis6 5 4" xfId="7591"/>
    <cellStyle name="Énfasis6 5 5" xfId="7592"/>
    <cellStyle name="Énfasis6 6" xfId="7593"/>
    <cellStyle name="Énfasis6 7" xfId="7594"/>
    <cellStyle name="Énfasis6 8" xfId="7595"/>
    <cellStyle name="Énfasis6 9" xfId="7596"/>
    <cellStyle name="Entrada 10" xfId="7598"/>
    <cellStyle name="Entrada 11" xfId="7599"/>
    <cellStyle name="Entrada 12" xfId="7600"/>
    <cellStyle name="Entrada 13" xfId="7601"/>
    <cellStyle name="Entrada 14" xfId="7602"/>
    <cellStyle name="Entrada 15" xfId="7603"/>
    <cellStyle name="Entrada 16" xfId="7604"/>
    <cellStyle name="Entrada 16 2" xfId="7605"/>
    <cellStyle name="Entrada 16 3" xfId="7606"/>
    <cellStyle name="Entrada 17" xfId="7607"/>
    <cellStyle name="Entrada 17 2" xfId="7608"/>
    <cellStyle name="Entrada 17 3" xfId="7609"/>
    <cellStyle name="Entrada 18" xfId="7610"/>
    <cellStyle name="Entrada 18 2" xfId="7611"/>
    <cellStyle name="Entrada 18 3" xfId="7612"/>
    <cellStyle name="Entrada 19" xfId="7613"/>
    <cellStyle name="Entrada 19 2" xfId="7614"/>
    <cellStyle name="Entrada 19 3" xfId="7615"/>
    <cellStyle name="Entrada 2" xfId="7616"/>
    <cellStyle name="Entrada 2 2" xfId="7617"/>
    <cellStyle name="Entrada 2 2 2" xfId="7618"/>
    <cellStyle name="Entrada 2 3" xfId="7619"/>
    <cellStyle name="Entrada 2 4" xfId="7620"/>
    <cellStyle name="Entrada 2 5" xfId="7621"/>
    <cellStyle name="Entrada 2 6" xfId="7622"/>
    <cellStyle name="Entrada 2 7" xfId="7623"/>
    <cellStyle name="Entrada 20" xfId="7624"/>
    <cellStyle name="Entrada 20 2" xfId="7625"/>
    <cellStyle name="Entrada 20 3" xfId="7626"/>
    <cellStyle name="Entrada 21" xfId="7627"/>
    <cellStyle name="Entrada 21 2" xfId="7628"/>
    <cellStyle name="Entrada 21 3" xfId="7629"/>
    <cellStyle name="Entrada 22" xfId="7630"/>
    <cellStyle name="Entrada 22 2" xfId="7631"/>
    <cellStyle name="Entrada 22 3" xfId="7632"/>
    <cellStyle name="Entrada 23" xfId="7633"/>
    <cellStyle name="Entrada 23 2" xfId="7634"/>
    <cellStyle name="Entrada 23 3" xfId="7635"/>
    <cellStyle name="Entrada 24" xfId="7636"/>
    <cellStyle name="Entrada 24 2" xfId="7637"/>
    <cellStyle name="Entrada 24 3" xfId="7638"/>
    <cellStyle name="Entrada 25" xfId="7639"/>
    <cellStyle name="Entrada 25 2" xfId="7640"/>
    <cellStyle name="Entrada 25 3" xfId="7641"/>
    <cellStyle name="Entrada 26" xfId="7642"/>
    <cellStyle name="Entrada 26 2" xfId="7643"/>
    <cellStyle name="Entrada 27" xfId="7644"/>
    <cellStyle name="Entrada 28" xfId="7645"/>
    <cellStyle name="Entrada 29" xfId="7646"/>
    <cellStyle name="Entrada 3" xfId="7647"/>
    <cellStyle name="Entrada 3 2" xfId="7648"/>
    <cellStyle name="Entrada 3 3" xfId="7649"/>
    <cellStyle name="Entrada 3 4" xfId="7650"/>
    <cellStyle name="Entrada 30" xfId="7651"/>
    <cellStyle name="Entrada 31" xfId="7652"/>
    <cellStyle name="Entrada 32" xfId="7653"/>
    <cellStyle name="Entrada 33" xfId="7654"/>
    <cellStyle name="Entrada 34" xfId="7597"/>
    <cellStyle name="Entrada 35" xfId="26194"/>
    <cellStyle name="Entrada 4" xfId="7655"/>
    <cellStyle name="Entrada 4 2" xfId="7656"/>
    <cellStyle name="Entrada 4 3" xfId="7657"/>
    <cellStyle name="Entrada 5" xfId="7658"/>
    <cellStyle name="Entrada 5 2" xfId="7659"/>
    <cellStyle name="Entrada 5 3" xfId="7660"/>
    <cellStyle name="Entrada 5 4" xfId="7661"/>
    <cellStyle name="Entrada 5 5" xfId="7662"/>
    <cellStyle name="Entrada 6" xfId="7663"/>
    <cellStyle name="Entrada 7" xfId="7664"/>
    <cellStyle name="Entrada 8" xfId="7665"/>
    <cellStyle name="Entrada 9" xfId="7666"/>
    <cellStyle name="Estilo 1" xfId="7667"/>
    <cellStyle name="Estilo 1 10" xfId="7668"/>
    <cellStyle name="Estilo 1 2" xfId="7669"/>
    <cellStyle name="Estilo 1 2 2" xfId="7670"/>
    <cellStyle name="Estilo 1 2 2 2" xfId="7671"/>
    <cellStyle name="Estilo 1 2 2 2 2" xfId="7672"/>
    <cellStyle name="Estilo 1 2 3" xfId="7673"/>
    <cellStyle name="Estilo 1 2 4" xfId="7674"/>
    <cellStyle name="Estilo 1 2 5" xfId="7675"/>
    <cellStyle name="Estilo 1 3" xfId="7676"/>
    <cellStyle name="Estilo 1 3 2" xfId="7677"/>
    <cellStyle name="Estilo 1 3 3" xfId="7678"/>
    <cellStyle name="Estilo 1 3 4" xfId="7679"/>
    <cellStyle name="Estilo 1 4" xfId="7680"/>
    <cellStyle name="Estilo 1 4 2" xfId="7681"/>
    <cellStyle name="Estilo 1 4 3" xfId="7682"/>
    <cellStyle name="Estilo 1 4 4" xfId="7683"/>
    <cellStyle name="Estilo 1 5" xfId="7684"/>
    <cellStyle name="Estilo 1 5 2" xfId="7685"/>
    <cellStyle name="Estilo 1 5 3" xfId="7686"/>
    <cellStyle name="Estilo 1 5 4" xfId="7687"/>
    <cellStyle name="Estilo 1 6" xfId="7688"/>
    <cellStyle name="Estilo 1 6 2" xfId="7689"/>
    <cellStyle name="Estilo 1 6 3" xfId="7690"/>
    <cellStyle name="Estilo 1 7" xfId="7691"/>
    <cellStyle name="Estilo 1 8" xfId="7692"/>
    <cellStyle name="Estilo 1 9" xfId="7693"/>
    <cellStyle name="Estilo 1_CeCos Nomina" xfId="7694"/>
    <cellStyle name="Estilo 2" xfId="7695"/>
    <cellStyle name="Estilo 3" xfId="7696"/>
    <cellStyle name="Estilo 4" xfId="7697"/>
    <cellStyle name="Estilo 5" xfId="7698"/>
    <cellStyle name="Euro" xfId="7699"/>
    <cellStyle name="Euro 10" xfId="7700"/>
    <cellStyle name="Euro 10 2" xfId="7701"/>
    <cellStyle name="Euro 10 2 2" xfId="7702"/>
    <cellStyle name="Euro 10 3" xfId="7703"/>
    <cellStyle name="Euro 10 3 2" xfId="7704"/>
    <cellStyle name="Euro 10 4" xfId="7705"/>
    <cellStyle name="Euro 11" xfId="7706"/>
    <cellStyle name="Euro 11 2" xfId="7707"/>
    <cellStyle name="Euro 11 2 2" xfId="7708"/>
    <cellStyle name="Euro 11 3" xfId="7709"/>
    <cellStyle name="Euro 11 3 2" xfId="7710"/>
    <cellStyle name="Euro 11 4" xfId="7711"/>
    <cellStyle name="Euro 12" xfId="7712"/>
    <cellStyle name="Euro 12 2" xfId="7713"/>
    <cellStyle name="Euro 12 2 2" xfId="7714"/>
    <cellStyle name="Euro 12 3" xfId="7715"/>
    <cellStyle name="Euro 12 3 2" xfId="7716"/>
    <cellStyle name="Euro 12 4" xfId="7717"/>
    <cellStyle name="Euro 13" xfId="7718"/>
    <cellStyle name="Euro 13 2" xfId="7719"/>
    <cellStyle name="Euro 13 2 2" xfId="7720"/>
    <cellStyle name="Euro 13 3" xfId="7721"/>
    <cellStyle name="Euro 13 3 2" xfId="7722"/>
    <cellStyle name="Euro 13 4" xfId="7723"/>
    <cellStyle name="Euro 14" xfId="7724"/>
    <cellStyle name="Euro 14 2" xfId="7725"/>
    <cellStyle name="Euro 14 2 2" xfId="7726"/>
    <cellStyle name="Euro 14 2 2 2" xfId="7727"/>
    <cellStyle name="Euro 14 2 2 2 2" xfId="7728"/>
    <cellStyle name="Euro 14 2 2 3" xfId="7729"/>
    <cellStyle name="Euro 14 2 2 3 2" xfId="7730"/>
    <cellStyle name="Euro 14 2 2 4" xfId="7731"/>
    <cellStyle name="Euro 14 2 3" xfId="7732"/>
    <cellStyle name="Euro 14 2 3 2" xfId="7733"/>
    <cellStyle name="Euro 14 2 4" xfId="7734"/>
    <cellStyle name="Euro 14 2 4 2" xfId="7735"/>
    <cellStyle name="Euro 14 2 5" xfId="7736"/>
    <cellStyle name="Euro 14 3" xfId="7737"/>
    <cellStyle name="Euro 14 3 2" xfId="7738"/>
    <cellStyle name="Euro 14 4" xfId="7739"/>
    <cellStyle name="Euro 14 4 2" xfId="7740"/>
    <cellStyle name="Euro 14 5" xfId="7741"/>
    <cellStyle name="Euro 15" xfId="7742"/>
    <cellStyle name="Euro 15 2" xfId="7743"/>
    <cellStyle name="Euro 15 2 2" xfId="7744"/>
    <cellStyle name="Euro 15 3" xfId="7745"/>
    <cellStyle name="Euro 15 3 2" xfId="7746"/>
    <cellStyle name="Euro 15 4" xfId="7747"/>
    <cellStyle name="Euro 16" xfId="7748"/>
    <cellStyle name="Euro 16 2" xfId="7749"/>
    <cellStyle name="Euro 17" xfId="7750"/>
    <cellStyle name="Euro 17 2" xfId="7751"/>
    <cellStyle name="Euro 18" xfId="7752"/>
    <cellStyle name="Euro 18 2" xfId="7753"/>
    <cellStyle name="Euro 18 3" xfId="7754"/>
    <cellStyle name="Euro 18 4" xfId="7755"/>
    <cellStyle name="Euro 19" xfId="7756"/>
    <cellStyle name="Euro 19 2" xfId="7757"/>
    <cellStyle name="Euro 2" xfId="7758"/>
    <cellStyle name="Euro 2 2" xfId="7759"/>
    <cellStyle name="Euro 2 2 2" xfId="7760"/>
    <cellStyle name="Euro 2 2 2 2" xfId="7761"/>
    <cellStyle name="Euro 2 2 2 2 2" xfId="7762"/>
    <cellStyle name="Euro 2 2 2 2 2 2" xfId="7763"/>
    <cellStyle name="Euro 2 2 2 2 2 2 2" xfId="7764"/>
    <cellStyle name="Euro 2 2 2 2 2 3" xfId="7765"/>
    <cellStyle name="Euro 2 2 2 2 2 3 2" xfId="7766"/>
    <cellStyle name="Euro 2 2 2 2 2 4" xfId="7767"/>
    <cellStyle name="Euro 2 2 2 2 3" xfId="7768"/>
    <cellStyle name="Euro 2 2 2 2 3 2" xfId="7769"/>
    <cellStyle name="Euro 2 2 2 2 4" xfId="7770"/>
    <cellStyle name="Euro 2 2 2 2 4 2" xfId="7771"/>
    <cellStyle name="Euro 2 2 2 2 5" xfId="7772"/>
    <cellStyle name="Euro 2 2 2 3" xfId="7773"/>
    <cellStyle name="Euro 2 2 2 3 2" xfId="7774"/>
    <cellStyle name="Euro 2 2 2 4" xfId="7775"/>
    <cellStyle name="Euro 2 2 2 4 2" xfId="7776"/>
    <cellStyle name="Euro 2 2 2 5" xfId="7777"/>
    <cellStyle name="Euro 2 2 3" xfId="7778"/>
    <cellStyle name="Euro 2 2 3 2" xfId="7779"/>
    <cellStyle name="Euro 2 2 3 2 2" xfId="7780"/>
    <cellStyle name="Euro 2 2 3 3" xfId="7781"/>
    <cellStyle name="Euro 2 2 3 3 2" xfId="7782"/>
    <cellStyle name="Euro 2 2 3 4" xfId="7783"/>
    <cellStyle name="Euro 2 2 4" xfId="7784"/>
    <cellStyle name="Euro 2 2 4 2" xfId="7785"/>
    <cellStyle name="Euro 2 2 5" xfId="7786"/>
    <cellStyle name="Euro 2 2 5 2" xfId="7787"/>
    <cellStyle name="Euro 2 2 6" xfId="7788"/>
    <cellStyle name="Euro 2 3" xfId="7789"/>
    <cellStyle name="Euro 2 3 2" xfId="7790"/>
    <cellStyle name="Euro 2 3 2 2" xfId="7791"/>
    <cellStyle name="Euro 2 3 2 2 2" xfId="7792"/>
    <cellStyle name="Euro 2 3 2 3" xfId="7793"/>
    <cellStyle name="Euro 2 3 2 3 2" xfId="7794"/>
    <cellStyle name="Euro 2 3 2 4" xfId="7795"/>
    <cellStyle name="Euro 2 3 3" xfId="7796"/>
    <cellStyle name="Euro 2 3 3 2" xfId="7797"/>
    <cellStyle name="Euro 2 3 4" xfId="7798"/>
    <cellStyle name="Euro 2 3 4 2" xfId="7799"/>
    <cellStyle name="Euro 2 3 5" xfId="7800"/>
    <cellStyle name="Euro 2 4" xfId="7801"/>
    <cellStyle name="Euro 2 4 2" xfId="7802"/>
    <cellStyle name="Euro 2 5" xfId="7803"/>
    <cellStyle name="Euro 2 5 2" xfId="7804"/>
    <cellStyle name="Euro 2 6" xfId="7805"/>
    <cellStyle name="Euro 2 7" xfId="7806"/>
    <cellStyle name="Euro 2 8" xfId="7807"/>
    <cellStyle name="Euro 20" xfId="7808"/>
    <cellStyle name="Euro 21" xfId="7809"/>
    <cellStyle name="Euro 22" xfId="7810"/>
    <cellStyle name="Euro 23" xfId="7811"/>
    <cellStyle name="Euro 24" xfId="7812"/>
    <cellStyle name="Euro 25" xfId="7813"/>
    <cellStyle name="Euro 26" xfId="7814"/>
    <cellStyle name="Euro 27" xfId="7815"/>
    <cellStyle name="Euro 3" xfId="7816"/>
    <cellStyle name="Euro 3 2" xfId="7817"/>
    <cellStyle name="Euro 3 2 2" xfId="7818"/>
    <cellStyle name="Euro 3 3" xfId="7819"/>
    <cellStyle name="Euro 3 3 2" xfId="7820"/>
    <cellStyle name="Euro 3 4" xfId="7821"/>
    <cellStyle name="Euro 3 5" xfId="7822"/>
    <cellStyle name="Euro 3 6" xfId="7823"/>
    <cellStyle name="Euro 4" xfId="7824"/>
    <cellStyle name="Euro 4 10" xfId="7825"/>
    <cellStyle name="Euro 4 2" xfId="7826"/>
    <cellStyle name="Euro 4 2 2" xfId="7827"/>
    <cellStyle name="Euro 4 2 3" xfId="7828"/>
    <cellStyle name="Euro 4 3" xfId="7829"/>
    <cellStyle name="Euro 4 3 2" xfId="7830"/>
    <cellStyle name="Euro 4 4" xfId="7831"/>
    <cellStyle name="Euro 4 5" xfId="7832"/>
    <cellStyle name="Euro 4 6" xfId="7833"/>
    <cellStyle name="Euro 4 7" xfId="7834"/>
    <cellStyle name="Euro 4 8" xfId="7835"/>
    <cellStyle name="Euro 4 9" xfId="7836"/>
    <cellStyle name="Euro 5" xfId="7837"/>
    <cellStyle name="Euro 5 10" xfId="7838"/>
    <cellStyle name="Euro 5 2" xfId="7839"/>
    <cellStyle name="Euro 5 2 2" xfId="7840"/>
    <cellStyle name="Euro 5 2 3" xfId="7841"/>
    <cellStyle name="Euro 5 3" xfId="7842"/>
    <cellStyle name="Euro 5 3 2" xfId="7843"/>
    <cellStyle name="Euro 5 4" xfId="7844"/>
    <cellStyle name="Euro 5 5" xfId="7845"/>
    <cellStyle name="Euro 5 6" xfId="7846"/>
    <cellStyle name="Euro 5 7" xfId="7847"/>
    <cellStyle name="Euro 5 8" xfId="7848"/>
    <cellStyle name="Euro 5 9" xfId="7849"/>
    <cellStyle name="Euro 6" xfId="7850"/>
    <cellStyle name="Euro 6 2" xfId="7851"/>
    <cellStyle name="Euro 6 2 2" xfId="7852"/>
    <cellStyle name="Euro 6 2 3" xfId="7853"/>
    <cellStyle name="Euro 6 3" xfId="7854"/>
    <cellStyle name="Euro 6 3 2" xfId="7855"/>
    <cellStyle name="Euro 6 4" xfId="7856"/>
    <cellStyle name="Euro 6 5" xfId="7857"/>
    <cellStyle name="Euro 6 6" xfId="7858"/>
    <cellStyle name="Euro 6 7" xfId="7859"/>
    <cellStyle name="Euro 6 8" xfId="7860"/>
    <cellStyle name="Euro 6 9" xfId="7861"/>
    <cellStyle name="Euro 7" xfId="7862"/>
    <cellStyle name="Euro 7 2" xfId="7863"/>
    <cellStyle name="Euro 7 2 2" xfId="7864"/>
    <cellStyle name="Euro 7 3" xfId="7865"/>
    <cellStyle name="Euro 7 3 2" xfId="7866"/>
    <cellStyle name="Euro 7 4" xfId="7867"/>
    <cellStyle name="Euro 8" xfId="7868"/>
    <cellStyle name="Euro 8 2" xfId="7869"/>
    <cellStyle name="Euro 8 2 2" xfId="7870"/>
    <cellStyle name="Euro 8 3" xfId="7871"/>
    <cellStyle name="Euro 8 3 2" xfId="7872"/>
    <cellStyle name="Euro 8 4" xfId="7873"/>
    <cellStyle name="Euro 8 5" xfId="7874"/>
    <cellStyle name="Euro 8 6" xfId="7875"/>
    <cellStyle name="Euro 9" xfId="7876"/>
    <cellStyle name="Euro 9 2" xfId="7877"/>
    <cellStyle name="Euro 9 2 2" xfId="7878"/>
    <cellStyle name="Euro 9 3" xfId="7879"/>
    <cellStyle name="Euro 9 3 2" xfId="7880"/>
    <cellStyle name="Euro 9 4" xfId="7881"/>
    <cellStyle name="Euro_base" xfId="7882"/>
    <cellStyle name="Explanatory Text" xfId="7883"/>
    <cellStyle name="Explanatory Text 2" xfId="7884"/>
    <cellStyle name="Explanatory Text 2 2" xfId="7885"/>
    <cellStyle name="Explanatory Text 3" xfId="7886"/>
    <cellStyle name="Explanatory Text 4" xfId="7887"/>
    <cellStyle name="Explanatory Text 5" xfId="7888"/>
    <cellStyle name="Explanatory Text 6" xfId="7889"/>
    <cellStyle name="Explanatory Text 7" xfId="7890"/>
    <cellStyle name="fecha" xfId="7891"/>
    <cellStyle name="Fixed" xfId="7892"/>
    <cellStyle name="Fixed 2" xfId="7893"/>
    <cellStyle name="Fixed 2 2" xfId="7894"/>
    <cellStyle name="Fixed 3" xfId="7895"/>
    <cellStyle name="Fixed 3 2" xfId="7896"/>
    <cellStyle name="Fixed 4" xfId="7897"/>
    <cellStyle name="Good" xfId="7898"/>
    <cellStyle name="Good 10" xfId="7899"/>
    <cellStyle name="Good 10 2" xfId="7900"/>
    <cellStyle name="Good 10 3" xfId="7901"/>
    <cellStyle name="Good 10_Logistica y Vtas" xfId="7902"/>
    <cellStyle name="Good 11" xfId="7903"/>
    <cellStyle name="Good 11 2" xfId="7904"/>
    <cellStyle name="Good 11 3" xfId="7905"/>
    <cellStyle name="Good 11_Logistica y Vtas" xfId="7906"/>
    <cellStyle name="Good 12" xfId="7907"/>
    <cellStyle name="Good 12 2" xfId="7908"/>
    <cellStyle name="Good 12 3" xfId="7909"/>
    <cellStyle name="Good 12_Logistica y Vtas" xfId="7910"/>
    <cellStyle name="Good 13" xfId="7911"/>
    <cellStyle name="Good 13 2" xfId="7912"/>
    <cellStyle name="Good 14" xfId="7913"/>
    <cellStyle name="Good 15" xfId="7914"/>
    <cellStyle name="Good 16" xfId="7915"/>
    <cellStyle name="Good 17" xfId="7916"/>
    <cellStyle name="Good 18" xfId="7917"/>
    <cellStyle name="Good 19" xfId="7918"/>
    <cellStyle name="Good 2" xfId="7919"/>
    <cellStyle name="Good 2 2" xfId="7920"/>
    <cellStyle name="Good 2 2 2" xfId="7921"/>
    <cellStyle name="Good 2 2 2 2" xfId="7922"/>
    <cellStyle name="Good 2 2 2 3" xfId="7923"/>
    <cellStyle name="Good 2 2 3" xfId="7924"/>
    <cellStyle name="Good 2 2 4" xfId="7925"/>
    <cellStyle name="Good 2 2 5" xfId="7926"/>
    <cellStyle name="Good 2 2 6" xfId="7927"/>
    <cellStyle name="Good 2 2 7" xfId="28901"/>
    <cellStyle name="Good 2 3" xfId="7928"/>
    <cellStyle name="Good 2 4" xfId="7929"/>
    <cellStyle name="Good 2 5" xfId="7930"/>
    <cellStyle name="Good 2 6" xfId="28900"/>
    <cellStyle name="Good 2_AECM 8909035321" xfId="7931"/>
    <cellStyle name="Good 20" xfId="7932"/>
    <cellStyle name="Good 21" xfId="7933"/>
    <cellStyle name="Good 22" xfId="7934"/>
    <cellStyle name="Good 23" xfId="7935"/>
    <cellStyle name="Good 24" xfId="7936"/>
    <cellStyle name="Good 25" xfId="7937"/>
    <cellStyle name="Good 26" xfId="7938"/>
    <cellStyle name="Good 3" xfId="7939"/>
    <cellStyle name="Good 3 2" xfId="7940"/>
    <cellStyle name="Good 3 2 2" xfId="7941"/>
    <cellStyle name="Good 3 3" xfId="7942"/>
    <cellStyle name="Good 3 4" xfId="28902"/>
    <cellStyle name="Good 3_Logistica y Vtas" xfId="7943"/>
    <cellStyle name="Good 4" xfId="7944"/>
    <cellStyle name="Good 4 2" xfId="7945"/>
    <cellStyle name="Good 4 2 2" xfId="7946"/>
    <cellStyle name="Good 4 3" xfId="7947"/>
    <cellStyle name="Good 4_Logistica y Vtas" xfId="7948"/>
    <cellStyle name="Good 5" xfId="7949"/>
    <cellStyle name="Good 5 2" xfId="7950"/>
    <cellStyle name="Good 5 3" xfId="7951"/>
    <cellStyle name="Good 5_Logistica y Vtas" xfId="7952"/>
    <cellStyle name="Good 6" xfId="7953"/>
    <cellStyle name="Good 6 2" xfId="7954"/>
    <cellStyle name="Good 6 3" xfId="7955"/>
    <cellStyle name="Good 6_Logistica y Vtas" xfId="7956"/>
    <cellStyle name="Good 7" xfId="7957"/>
    <cellStyle name="Good 7 2" xfId="7958"/>
    <cellStyle name="Good 7 3" xfId="7959"/>
    <cellStyle name="Good 7_Logistica y Vtas" xfId="7960"/>
    <cellStyle name="Good 8" xfId="7961"/>
    <cellStyle name="Good 8 2" xfId="7962"/>
    <cellStyle name="Good 8 3" xfId="7963"/>
    <cellStyle name="Good 8_Logistica y Vtas" xfId="7964"/>
    <cellStyle name="Good 9" xfId="7965"/>
    <cellStyle name="Good 9 2" xfId="7966"/>
    <cellStyle name="Good 9 3" xfId="7967"/>
    <cellStyle name="Good 9_Logistica y Vtas" xfId="7968"/>
    <cellStyle name="Good_1Modelo Plantillas Mandato SISS Junio 09 entrega" xfId="7969"/>
    <cellStyle name="Grey" xfId="7970"/>
    <cellStyle name="Grey 2" xfId="7971"/>
    <cellStyle name="Grey 2 2" xfId="7972"/>
    <cellStyle name="Grey 3" xfId="7973"/>
    <cellStyle name="Grey 4" xfId="7974"/>
    <cellStyle name="Grey 5" xfId="7975"/>
    <cellStyle name="Grey 6" xfId="7976"/>
    <cellStyle name="Grey 7" xfId="7977"/>
    <cellStyle name="Heading 1" xfId="7978"/>
    <cellStyle name="Heading 1 2" xfId="7979"/>
    <cellStyle name="Heading 1 3" xfId="7980"/>
    <cellStyle name="Heading 1 4" xfId="7981"/>
    <cellStyle name="Heading 2" xfId="7982"/>
    <cellStyle name="Heading 2 10" xfId="7983"/>
    <cellStyle name="Heading 2 10 2" xfId="7984"/>
    <cellStyle name="Heading 2 11" xfId="7985"/>
    <cellStyle name="Heading 2 11 2" xfId="7986"/>
    <cellStyle name="Heading 2 12" xfId="7987"/>
    <cellStyle name="Heading 2 12 2" xfId="7988"/>
    <cellStyle name="Heading 2 13" xfId="7989"/>
    <cellStyle name="Heading 2 14" xfId="7990"/>
    <cellStyle name="Heading 2 15" xfId="7991"/>
    <cellStyle name="Heading 2 16" xfId="7992"/>
    <cellStyle name="Heading 2 17" xfId="7993"/>
    <cellStyle name="Heading 2 18" xfId="7994"/>
    <cellStyle name="Heading 2 19" xfId="7995"/>
    <cellStyle name="Heading 2 2" xfId="7996"/>
    <cellStyle name="Heading 2 2 2" xfId="7997"/>
    <cellStyle name="Heading 2 2 2 2" xfId="7998"/>
    <cellStyle name="Heading 2 2 2 3" xfId="7999"/>
    <cellStyle name="Heading 2 2 2_Logistica y Vtas" xfId="8000"/>
    <cellStyle name="Heading 2 2 3" xfId="8001"/>
    <cellStyle name="Heading 2 2 4" xfId="8002"/>
    <cellStyle name="Heading 2 2 5" xfId="8003"/>
    <cellStyle name="Heading 2 2_Logistica y Vtas" xfId="8004"/>
    <cellStyle name="Heading 2 20" xfId="8005"/>
    <cellStyle name="Heading 2 21" xfId="8006"/>
    <cellStyle name="Heading 2 22" xfId="8007"/>
    <cellStyle name="Heading 2 23" xfId="8008"/>
    <cellStyle name="Heading 2 24" xfId="8009"/>
    <cellStyle name="Heading 2 25" xfId="8010"/>
    <cellStyle name="Heading 2 26" xfId="8011"/>
    <cellStyle name="Heading 2 3" xfId="8012"/>
    <cellStyle name="Heading 2 3 2" xfId="8013"/>
    <cellStyle name="Heading 2 4" xfId="8014"/>
    <cellStyle name="Heading 2 4 2" xfId="8015"/>
    <cellStyle name="Heading 2 5" xfId="8016"/>
    <cellStyle name="Heading 2 5 2" xfId="8017"/>
    <cellStyle name="Heading 2 6" xfId="8018"/>
    <cellStyle name="Heading 2 6 2" xfId="8019"/>
    <cellStyle name="Heading 2 7" xfId="8020"/>
    <cellStyle name="Heading 2 7 2" xfId="8021"/>
    <cellStyle name="Heading 2 8" xfId="8022"/>
    <cellStyle name="Heading 2 8 2" xfId="8023"/>
    <cellStyle name="Heading 2 9" xfId="8024"/>
    <cellStyle name="Heading 2 9 2" xfId="8025"/>
    <cellStyle name="Heading 2_Costo SIN Distribución" xfId="8026"/>
    <cellStyle name="Heading 3" xfId="8027"/>
    <cellStyle name="Heading 3 10" xfId="8028"/>
    <cellStyle name="Heading 3 10 2" xfId="8029"/>
    <cellStyle name="Heading 3 11" xfId="8030"/>
    <cellStyle name="Heading 3 11 2" xfId="8031"/>
    <cellStyle name="Heading 3 12" xfId="8032"/>
    <cellStyle name="Heading 3 12 2" xfId="8033"/>
    <cellStyle name="Heading 3 13" xfId="8034"/>
    <cellStyle name="Heading 3 14" xfId="8035"/>
    <cellStyle name="Heading 3 15" xfId="8036"/>
    <cellStyle name="Heading 3 16" xfId="8037"/>
    <cellStyle name="Heading 3 17" xfId="8038"/>
    <cellStyle name="Heading 3 18" xfId="8039"/>
    <cellStyle name="Heading 3 19" xfId="8040"/>
    <cellStyle name="Heading 3 2" xfId="8041"/>
    <cellStyle name="Heading 3 2 2" xfId="8042"/>
    <cellStyle name="Heading 3 2 2 2" xfId="8043"/>
    <cellStyle name="Heading 3 2 2 3" xfId="8044"/>
    <cellStyle name="Heading 3 2 3" xfId="8045"/>
    <cellStyle name="Heading 3 2 4" xfId="8046"/>
    <cellStyle name="Heading 3 2 5" xfId="8047"/>
    <cellStyle name="Heading 3 2_Logistica y Vtas" xfId="8048"/>
    <cellStyle name="Heading 3 20" xfId="8049"/>
    <cellStyle name="Heading 3 21" xfId="8050"/>
    <cellStyle name="Heading 3 22" xfId="8051"/>
    <cellStyle name="Heading 3 23" xfId="8052"/>
    <cellStyle name="Heading 3 24" xfId="8053"/>
    <cellStyle name="Heading 3 25" xfId="8054"/>
    <cellStyle name="Heading 3 26" xfId="8055"/>
    <cellStyle name="Heading 3 3" xfId="8056"/>
    <cellStyle name="Heading 3 3 2" xfId="8057"/>
    <cellStyle name="Heading 3 4" xfId="8058"/>
    <cellStyle name="Heading 3 4 2" xfId="8059"/>
    <cellStyle name="Heading 3 5" xfId="8060"/>
    <cellStyle name="Heading 3 5 2" xfId="8061"/>
    <cellStyle name="Heading 3 6" xfId="8062"/>
    <cellStyle name="Heading 3 6 2" xfId="8063"/>
    <cellStyle name="Heading 3 7" xfId="8064"/>
    <cellStyle name="Heading 3 7 2" xfId="8065"/>
    <cellStyle name="Heading 3 8" xfId="8066"/>
    <cellStyle name="Heading 3 8 2" xfId="8067"/>
    <cellStyle name="Heading 3 9" xfId="8068"/>
    <cellStyle name="Heading 3 9 2" xfId="8069"/>
    <cellStyle name="Heading 3_Costo SIN Distribución" xfId="8070"/>
    <cellStyle name="Heading 4" xfId="8071"/>
    <cellStyle name="Heading 4 2" xfId="8072"/>
    <cellStyle name="Heading 4 3" xfId="8073"/>
    <cellStyle name="Heading 4 4" xfId="8074"/>
    <cellStyle name="Hipervínculo 10" xfId="8075"/>
    <cellStyle name="Hipervínculo 11" xfId="8076"/>
    <cellStyle name="Hipervínculo 12" xfId="8077"/>
    <cellStyle name="Hipervínculo 13" xfId="8078"/>
    <cellStyle name="Hipervínculo 14" xfId="8079"/>
    <cellStyle name="Hipervínculo 15" xfId="8080"/>
    <cellStyle name="Hipervínculo 16" xfId="8081"/>
    <cellStyle name="Hipervínculo 17" xfId="8082"/>
    <cellStyle name="Hipervínculo 18" xfId="8083"/>
    <cellStyle name="Hipervínculo 19" xfId="8084"/>
    <cellStyle name="Hipervínculo 2" xfId="8085"/>
    <cellStyle name="Hipervínculo 2 2" xfId="8086"/>
    <cellStyle name="Hipervínculo 2 2 2" xfId="8087"/>
    <cellStyle name="Hipervínculo 2 3" xfId="8088"/>
    <cellStyle name="Hipervínculo 2 4" xfId="8089"/>
    <cellStyle name="Hipervínculo 20" xfId="8090"/>
    <cellStyle name="Hipervínculo 21" xfId="8091"/>
    <cellStyle name="Hipervínculo 22" xfId="8092"/>
    <cellStyle name="Hipervínculo 23" xfId="8093"/>
    <cellStyle name="Hipervínculo 24" xfId="8094"/>
    <cellStyle name="Hipervínculo 25" xfId="8095"/>
    <cellStyle name="Hipervínculo 26" xfId="8096"/>
    <cellStyle name="Hipervínculo 27" xfId="8097"/>
    <cellStyle name="Hipervínculo 28" xfId="8098"/>
    <cellStyle name="Hipervínculo 29" xfId="8099"/>
    <cellStyle name="Hipervínculo 3" xfId="8100"/>
    <cellStyle name="Hipervínculo 30" xfId="8101"/>
    <cellStyle name="Hipervínculo 31" xfId="8102"/>
    <cellStyle name="Hipervínculo 32" xfId="8103"/>
    <cellStyle name="Hipervínculo 33" xfId="8104"/>
    <cellStyle name="Hipervínculo 34" xfId="8105"/>
    <cellStyle name="Hipervínculo 35" xfId="8106"/>
    <cellStyle name="Hipervínculo 36" xfId="8107"/>
    <cellStyle name="Hipervínculo 37" xfId="8108"/>
    <cellStyle name="Hipervínculo 38" xfId="8109"/>
    <cellStyle name="Hipervínculo 39" xfId="8110"/>
    <cellStyle name="Hipervínculo 4" xfId="8111"/>
    <cellStyle name="Hipervínculo 40" xfId="8112"/>
    <cellStyle name="Hipervínculo 41" xfId="8113"/>
    <cellStyle name="Hipervínculo 42" xfId="8114"/>
    <cellStyle name="Hipervínculo 43" xfId="8115"/>
    <cellStyle name="Hipervínculo 44" xfId="8116"/>
    <cellStyle name="Hipervínculo 45" xfId="8117"/>
    <cellStyle name="Hipervínculo 46" xfId="8118"/>
    <cellStyle name="Hipervínculo 47" xfId="8119"/>
    <cellStyle name="Hipervínculo 48" xfId="8120"/>
    <cellStyle name="Hipervínculo 5" xfId="8121"/>
    <cellStyle name="Hipervínculo 6" xfId="8122"/>
    <cellStyle name="Hipervínculo 7" xfId="8123"/>
    <cellStyle name="Hipervínculo 8" xfId="8124"/>
    <cellStyle name="Hipervínculo 9" xfId="8125"/>
    <cellStyle name="Hipervínculo visitado 10" xfId="8126"/>
    <cellStyle name="Hipervínculo visitado 11" xfId="8127"/>
    <cellStyle name="Hipervínculo visitado 12" xfId="8128"/>
    <cellStyle name="Hipervínculo visitado 13" xfId="8129"/>
    <cellStyle name="Hipervínculo visitado 14" xfId="8130"/>
    <cellStyle name="Hipervínculo visitado 15" xfId="8131"/>
    <cellStyle name="Hipervínculo visitado 16" xfId="8132"/>
    <cellStyle name="Hipervínculo visitado 17" xfId="8133"/>
    <cellStyle name="Hipervínculo visitado 18" xfId="8134"/>
    <cellStyle name="Hipervínculo visitado 19" xfId="8135"/>
    <cellStyle name="Hipervínculo visitado 2" xfId="8136"/>
    <cellStyle name="Hipervínculo visitado 20" xfId="8137"/>
    <cellStyle name="Hipervínculo visitado 21" xfId="8138"/>
    <cellStyle name="Hipervínculo visitado 22" xfId="8139"/>
    <cellStyle name="Hipervínculo visitado 23" xfId="8140"/>
    <cellStyle name="Hipervínculo visitado 24" xfId="8141"/>
    <cellStyle name="Hipervínculo visitado 25" xfId="8142"/>
    <cellStyle name="Hipervínculo visitado 26" xfId="8143"/>
    <cellStyle name="Hipervínculo visitado 27" xfId="8144"/>
    <cellStyle name="Hipervínculo visitado 28" xfId="8145"/>
    <cellStyle name="Hipervínculo visitado 29" xfId="8146"/>
    <cellStyle name="Hipervínculo visitado 3" xfId="8147"/>
    <cellStyle name="Hipervínculo visitado 30" xfId="8148"/>
    <cellStyle name="Hipervínculo visitado 31" xfId="8149"/>
    <cellStyle name="Hipervínculo visitado 32" xfId="8150"/>
    <cellStyle name="Hipervínculo visitado 33" xfId="8151"/>
    <cellStyle name="Hipervínculo visitado 34" xfId="8152"/>
    <cellStyle name="Hipervínculo visitado 35" xfId="8153"/>
    <cellStyle name="Hipervínculo visitado 36" xfId="8154"/>
    <cellStyle name="Hipervínculo visitado 37" xfId="8155"/>
    <cellStyle name="Hipervínculo visitado 38" xfId="8156"/>
    <cellStyle name="Hipervínculo visitado 39" xfId="8157"/>
    <cellStyle name="Hipervínculo visitado 4" xfId="8158"/>
    <cellStyle name="Hipervínculo visitado 40" xfId="8159"/>
    <cellStyle name="Hipervínculo visitado 41" xfId="8160"/>
    <cellStyle name="Hipervínculo visitado 42" xfId="8161"/>
    <cellStyle name="Hipervínculo visitado 43" xfId="8162"/>
    <cellStyle name="Hipervínculo visitado 44" xfId="8163"/>
    <cellStyle name="Hipervínculo visitado 45" xfId="8164"/>
    <cellStyle name="Hipervínculo visitado 46" xfId="8165"/>
    <cellStyle name="Hipervínculo visitado 47" xfId="8166"/>
    <cellStyle name="Hipervínculo visitado 48" xfId="8167"/>
    <cellStyle name="Hipervínculo visitado 5" xfId="8168"/>
    <cellStyle name="Hipervínculo visitado 6" xfId="8169"/>
    <cellStyle name="Hipervínculo visitado 7" xfId="8170"/>
    <cellStyle name="Hipervínculo visitado 8" xfId="8171"/>
    <cellStyle name="Hipervínculo visitado 9" xfId="8172"/>
    <cellStyle name="Incorrecto 10" xfId="8174"/>
    <cellStyle name="Incorrecto 11" xfId="8175"/>
    <cellStyle name="Incorrecto 12" xfId="8176"/>
    <cellStyle name="Incorrecto 13" xfId="8177"/>
    <cellStyle name="Incorrecto 14" xfId="8178"/>
    <cellStyle name="Incorrecto 15" xfId="8179"/>
    <cellStyle name="Incorrecto 16" xfId="8180"/>
    <cellStyle name="Incorrecto 16 2" xfId="8181"/>
    <cellStyle name="Incorrecto 16 3" xfId="8182"/>
    <cellStyle name="Incorrecto 17" xfId="8183"/>
    <cellStyle name="Incorrecto 17 2" xfId="8184"/>
    <cellStyle name="Incorrecto 17 3" xfId="8185"/>
    <cellStyle name="Incorrecto 18" xfId="8186"/>
    <cellStyle name="Incorrecto 18 2" xfId="8187"/>
    <cellStyle name="Incorrecto 18 3" xfId="8188"/>
    <cellStyle name="Incorrecto 19" xfId="8189"/>
    <cellStyle name="Incorrecto 19 2" xfId="8190"/>
    <cellStyle name="Incorrecto 19 3" xfId="8191"/>
    <cellStyle name="Incorrecto 2" xfId="8192"/>
    <cellStyle name="Incorrecto 2 2" xfId="8193"/>
    <cellStyle name="Incorrecto 2 2 2" xfId="8194"/>
    <cellStyle name="Incorrecto 2 3" xfId="8195"/>
    <cellStyle name="Incorrecto 2 4" xfId="8196"/>
    <cellStyle name="Incorrecto 2 5" xfId="8197"/>
    <cellStyle name="Incorrecto 2 6" xfId="8198"/>
    <cellStyle name="Incorrecto 20" xfId="8199"/>
    <cellStyle name="Incorrecto 20 2" xfId="8200"/>
    <cellStyle name="Incorrecto 20 3" xfId="8201"/>
    <cellStyle name="Incorrecto 21" xfId="8202"/>
    <cellStyle name="Incorrecto 21 2" xfId="8203"/>
    <cellStyle name="Incorrecto 21 3" xfId="8204"/>
    <cellStyle name="Incorrecto 22" xfId="8205"/>
    <cellStyle name="Incorrecto 22 2" xfId="8206"/>
    <cellStyle name="Incorrecto 22 3" xfId="8207"/>
    <cellStyle name="Incorrecto 23" xfId="8208"/>
    <cellStyle name="Incorrecto 23 2" xfId="8209"/>
    <cellStyle name="Incorrecto 23 3" xfId="8210"/>
    <cellStyle name="Incorrecto 24" xfId="8211"/>
    <cellStyle name="Incorrecto 24 2" xfId="8212"/>
    <cellStyle name="Incorrecto 24 3" xfId="8213"/>
    <cellStyle name="Incorrecto 25" xfId="8214"/>
    <cellStyle name="Incorrecto 25 2" xfId="8215"/>
    <cellStyle name="Incorrecto 25 3" xfId="8216"/>
    <cellStyle name="Incorrecto 26" xfId="8217"/>
    <cellStyle name="Incorrecto 26 2" xfId="8218"/>
    <cellStyle name="Incorrecto 27" xfId="8219"/>
    <cellStyle name="Incorrecto 28" xfId="8220"/>
    <cellStyle name="Incorrecto 29" xfId="8221"/>
    <cellStyle name="Incorrecto 3" xfId="8222"/>
    <cellStyle name="Incorrecto 3 2" xfId="8223"/>
    <cellStyle name="Incorrecto 3 3" xfId="8224"/>
    <cellStyle name="Incorrecto 3 4" xfId="8225"/>
    <cellStyle name="Incorrecto 30" xfId="8226"/>
    <cellStyle name="Incorrecto 31" xfId="8227"/>
    <cellStyle name="Incorrecto 32" xfId="8228"/>
    <cellStyle name="Incorrecto 33" xfId="8229"/>
    <cellStyle name="Incorrecto 34" xfId="8173"/>
    <cellStyle name="Incorrecto 35" xfId="26186"/>
    <cellStyle name="Incorrecto 4" xfId="8230"/>
    <cellStyle name="Incorrecto 4 2" xfId="8231"/>
    <cellStyle name="Incorrecto 4 3" xfId="8232"/>
    <cellStyle name="Incorrecto 5" xfId="8233"/>
    <cellStyle name="Incorrecto 5 2" xfId="8234"/>
    <cellStyle name="Incorrecto 5 3" xfId="8235"/>
    <cellStyle name="Incorrecto 5 4" xfId="8236"/>
    <cellStyle name="Incorrecto 5 5" xfId="8237"/>
    <cellStyle name="Incorrecto 6" xfId="8238"/>
    <cellStyle name="Incorrecto 7" xfId="8239"/>
    <cellStyle name="Incorrecto 8" xfId="8240"/>
    <cellStyle name="Incorrecto 9" xfId="8241"/>
    <cellStyle name="Input" xfId="8242"/>
    <cellStyle name="Input [yellow]" xfId="8243"/>
    <cellStyle name="Input [yellow] 2" xfId="8244"/>
    <cellStyle name="Input 10" xfId="8245"/>
    <cellStyle name="Input 10 2" xfId="8246"/>
    <cellStyle name="Input 11" xfId="8247"/>
    <cellStyle name="Input 11 2" xfId="8248"/>
    <cellStyle name="Input 12" xfId="8249"/>
    <cellStyle name="Input 12 2" xfId="8250"/>
    <cellStyle name="Input 13" xfId="8251"/>
    <cellStyle name="Input 13 2" xfId="8252"/>
    <cellStyle name="Input 14" xfId="8253"/>
    <cellStyle name="Input 14 2" xfId="8254"/>
    <cellStyle name="Input 15" xfId="8255"/>
    <cellStyle name="Input 15 2" xfId="8256"/>
    <cellStyle name="Input 16" xfId="8257"/>
    <cellStyle name="Input 16 2" xfId="8258"/>
    <cellStyle name="Input 17" xfId="8259"/>
    <cellStyle name="Input 17 2" xfId="8260"/>
    <cellStyle name="Input 18" xfId="8261"/>
    <cellStyle name="Input 18 2" xfId="8262"/>
    <cellStyle name="Input 19" xfId="8263"/>
    <cellStyle name="Input 19 2" xfId="8264"/>
    <cellStyle name="Input 2" xfId="8265"/>
    <cellStyle name="Input 2 2" xfId="8266"/>
    <cellStyle name="Input 2 2 2" xfId="8267"/>
    <cellStyle name="Input 2 2 3" xfId="8268"/>
    <cellStyle name="Input 2 2_Logistica y Vtas" xfId="8269"/>
    <cellStyle name="Input 2 3" xfId="8270"/>
    <cellStyle name="Input 2 4" xfId="8271"/>
    <cellStyle name="Input 2 5" xfId="8272"/>
    <cellStyle name="Input 2_Logistica y Vtas" xfId="8273"/>
    <cellStyle name="Input 20" xfId="8274"/>
    <cellStyle name="Input 20 2" xfId="8275"/>
    <cellStyle name="Input 21" xfId="8276"/>
    <cellStyle name="Input 21 2" xfId="8277"/>
    <cellStyle name="Input 22" xfId="8278"/>
    <cellStyle name="Input 22 2" xfId="8279"/>
    <cellStyle name="Input 23" xfId="8280"/>
    <cellStyle name="Input 23 2" xfId="8281"/>
    <cellStyle name="Input 24" xfId="8282"/>
    <cellStyle name="Input 25" xfId="8283"/>
    <cellStyle name="Input 26" xfId="8284"/>
    <cellStyle name="Input 3" xfId="8285"/>
    <cellStyle name="Input 3 2" xfId="8286"/>
    <cellStyle name="Input 4" xfId="8287"/>
    <cellStyle name="Input 4 2" xfId="8288"/>
    <cellStyle name="Input 5" xfId="8289"/>
    <cellStyle name="Input 5 2" xfId="8290"/>
    <cellStyle name="Input 6" xfId="8291"/>
    <cellStyle name="Input 6 2" xfId="8292"/>
    <cellStyle name="Input 6 3" xfId="8293"/>
    <cellStyle name="Input 6 4" xfId="8294"/>
    <cellStyle name="Input 7" xfId="8295"/>
    <cellStyle name="Input 7 2" xfId="8296"/>
    <cellStyle name="Input 7 3" xfId="8297"/>
    <cellStyle name="Input 8" xfId="8298"/>
    <cellStyle name="Input 8 2" xfId="8299"/>
    <cellStyle name="Input 8 3" xfId="8300"/>
    <cellStyle name="Input 9" xfId="8301"/>
    <cellStyle name="Input 9 2" xfId="8302"/>
    <cellStyle name="Input_base" xfId="8303"/>
    <cellStyle name="Linked Cell" xfId="8304"/>
    <cellStyle name="Linked Cell 10" xfId="8305"/>
    <cellStyle name="Linked Cell 10 2" xfId="8306"/>
    <cellStyle name="Linked Cell 11" xfId="8307"/>
    <cellStyle name="Linked Cell 11 2" xfId="8308"/>
    <cellStyle name="Linked Cell 12" xfId="8309"/>
    <cellStyle name="Linked Cell 12 2" xfId="8310"/>
    <cellStyle name="Linked Cell 13" xfId="8311"/>
    <cellStyle name="Linked Cell 14" xfId="8312"/>
    <cellStyle name="Linked Cell 15" xfId="8313"/>
    <cellStyle name="Linked Cell 16" xfId="8314"/>
    <cellStyle name="Linked Cell 17" xfId="8315"/>
    <cellStyle name="Linked Cell 18" xfId="8316"/>
    <cellStyle name="Linked Cell 19" xfId="8317"/>
    <cellStyle name="Linked Cell 2" xfId="8318"/>
    <cellStyle name="Linked Cell 2 2" xfId="8319"/>
    <cellStyle name="Linked Cell 2 2 2" xfId="8320"/>
    <cellStyle name="Linked Cell 2 2 3" xfId="8321"/>
    <cellStyle name="Linked Cell 2 3" xfId="8322"/>
    <cellStyle name="Linked Cell 2 4" xfId="8323"/>
    <cellStyle name="Linked Cell 2 5" xfId="8324"/>
    <cellStyle name="Linked Cell 2_Logistica y Vtas" xfId="8325"/>
    <cellStyle name="Linked Cell 20" xfId="8326"/>
    <cellStyle name="Linked Cell 21" xfId="8327"/>
    <cellStyle name="Linked Cell 22" xfId="8328"/>
    <cellStyle name="Linked Cell 23" xfId="8329"/>
    <cellStyle name="Linked Cell 24" xfId="8330"/>
    <cellStyle name="Linked Cell 25" xfId="8331"/>
    <cellStyle name="Linked Cell 26" xfId="8332"/>
    <cellStyle name="Linked Cell 3" xfId="8333"/>
    <cellStyle name="Linked Cell 3 2" xfId="8334"/>
    <cellStyle name="Linked Cell 4" xfId="8335"/>
    <cellStyle name="Linked Cell 4 2" xfId="8336"/>
    <cellStyle name="Linked Cell 5" xfId="8337"/>
    <cellStyle name="Linked Cell 5 2" xfId="8338"/>
    <cellStyle name="Linked Cell 6" xfId="8339"/>
    <cellStyle name="Linked Cell 6 2" xfId="8340"/>
    <cellStyle name="Linked Cell 7" xfId="8341"/>
    <cellStyle name="Linked Cell 7 2" xfId="8342"/>
    <cellStyle name="Linked Cell 8" xfId="8343"/>
    <cellStyle name="Linked Cell 8 2" xfId="8344"/>
    <cellStyle name="Linked Cell 9" xfId="8345"/>
    <cellStyle name="Linked Cell 9 2" xfId="8346"/>
    <cellStyle name="Linked Cell_Costo SIN Distribución" xfId="8347"/>
    <cellStyle name="macroname" xfId="8348"/>
    <cellStyle name="Millares" xfId="1" builtinId="3"/>
    <cellStyle name="Millares [0] 10" xfId="8349"/>
    <cellStyle name="Millares [0] 10 2" xfId="8350"/>
    <cellStyle name="Millares [0] 10 2 2" xfId="8351"/>
    <cellStyle name="Millares [0] 10 3" xfId="8352"/>
    <cellStyle name="Millares [0] 10 3 2" xfId="8353"/>
    <cellStyle name="Millares [0] 10 4" xfId="8354"/>
    <cellStyle name="Millares [0] 10 4 2" xfId="8355"/>
    <cellStyle name="Millares [0] 10 5" xfId="8356"/>
    <cellStyle name="Millares [0] 10 5 2" xfId="8357"/>
    <cellStyle name="Millares [0] 10 6" xfId="8358"/>
    <cellStyle name="Millares [0] 10 6 2" xfId="8359"/>
    <cellStyle name="Millares [0] 10 7" xfId="8360"/>
    <cellStyle name="Millares [0] 10 7 2" xfId="8361"/>
    <cellStyle name="Millares [0] 10 8" xfId="8362"/>
    <cellStyle name="Millares [0] 10 8 2" xfId="8363"/>
    <cellStyle name="Millares [0] 10 9" xfId="8364"/>
    <cellStyle name="Millares [0] 11" xfId="8365"/>
    <cellStyle name="Millares [0] 11 2" xfId="8366"/>
    <cellStyle name="Millares [0] 11 2 2" xfId="8367"/>
    <cellStyle name="Millares [0] 11 3" xfId="8368"/>
    <cellStyle name="Millares [0] 11 3 2" xfId="8369"/>
    <cellStyle name="Millares [0] 11 4" xfId="8370"/>
    <cellStyle name="Millares [0] 11 4 2" xfId="8371"/>
    <cellStyle name="Millares [0] 11 5" xfId="8372"/>
    <cellStyle name="Millares [0] 11 5 2" xfId="8373"/>
    <cellStyle name="Millares [0] 11 6" xfId="8374"/>
    <cellStyle name="Millares [0] 11 6 2" xfId="8375"/>
    <cellStyle name="Millares [0] 11 7" xfId="8376"/>
    <cellStyle name="Millares [0] 11 7 2" xfId="8377"/>
    <cellStyle name="Millares [0] 11 8" xfId="8378"/>
    <cellStyle name="Millares [0] 11 8 2" xfId="8379"/>
    <cellStyle name="Millares [0] 11 9" xfId="8380"/>
    <cellStyle name="Millares [0] 12" xfId="8381"/>
    <cellStyle name="Millares [0] 12 2" xfId="8382"/>
    <cellStyle name="Millares [0] 12 2 2" xfId="8383"/>
    <cellStyle name="Millares [0] 12 3" xfId="8384"/>
    <cellStyle name="Millares [0] 12 3 2" xfId="8385"/>
    <cellStyle name="Millares [0] 12 4" xfId="8386"/>
    <cellStyle name="Millares [0] 12 4 2" xfId="8387"/>
    <cellStyle name="Millares [0] 12 5" xfId="8388"/>
    <cellStyle name="Millares [0] 12 5 2" xfId="8389"/>
    <cellStyle name="Millares [0] 12 6" xfId="8390"/>
    <cellStyle name="Millares [0] 12 6 2" xfId="8391"/>
    <cellStyle name="Millares [0] 12 7" xfId="8392"/>
    <cellStyle name="Millares [0] 12 7 2" xfId="8393"/>
    <cellStyle name="Millares [0] 12 8" xfId="8394"/>
    <cellStyle name="Millares [0] 12 8 2" xfId="8395"/>
    <cellStyle name="Millares [0] 12 9" xfId="8396"/>
    <cellStyle name="Millares [0] 13" xfId="8397"/>
    <cellStyle name="Millares [0] 13 2" xfId="8398"/>
    <cellStyle name="Millares [0] 13 2 2" xfId="8399"/>
    <cellStyle name="Millares [0] 13 3" xfId="8400"/>
    <cellStyle name="Millares [0] 13 3 2" xfId="8401"/>
    <cellStyle name="Millares [0] 13 4" xfId="8402"/>
    <cellStyle name="Millares [0] 13 4 2" xfId="8403"/>
    <cellStyle name="Millares [0] 13 5" xfId="8404"/>
    <cellStyle name="Millares [0] 13 5 2" xfId="8405"/>
    <cellStyle name="Millares [0] 13 6" xfId="8406"/>
    <cellStyle name="Millares [0] 13 6 2" xfId="8407"/>
    <cellStyle name="Millares [0] 13 7" xfId="8408"/>
    <cellStyle name="Millares [0] 13 7 2" xfId="8409"/>
    <cellStyle name="Millares [0] 13 8" xfId="8410"/>
    <cellStyle name="Millares [0] 13 8 2" xfId="8411"/>
    <cellStyle name="Millares [0] 13 9" xfId="8412"/>
    <cellStyle name="Millares [0] 14" xfId="8413"/>
    <cellStyle name="Millares [0] 14 2" xfId="8414"/>
    <cellStyle name="Millares [0] 14 2 2" xfId="8415"/>
    <cellStyle name="Millares [0] 14 3" xfId="8416"/>
    <cellStyle name="Millares [0] 14 3 2" xfId="8417"/>
    <cellStyle name="Millares [0] 14 4" xfId="8418"/>
    <cellStyle name="Millares [0] 14 4 2" xfId="8419"/>
    <cellStyle name="Millares [0] 14 5" xfId="8420"/>
    <cellStyle name="Millares [0] 14 5 2" xfId="8421"/>
    <cellStyle name="Millares [0] 14 6" xfId="8422"/>
    <cellStyle name="Millares [0] 14 6 2" xfId="8423"/>
    <cellStyle name="Millares [0] 14 7" xfId="8424"/>
    <cellStyle name="Millares [0] 14 7 2" xfId="8425"/>
    <cellStyle name="Millares [0] 14 8" xfId="8426"/>
    <cellStyle name="Millares [0] 14 8 2" xfId="8427"/>
    <cellStyle name="Millares [0] 14 9" xfId="8428"/>
    <cellStyle name="Millares [0] 15" xfId="8429"/>
    <cellStyle name="Millares [0] 15 2" xfId="8430"/>
    <cellStyle name="Millares [0] 15 2 2" xfId="8431"/>
    <cellStyle name="Millares [0] 15 3" xfId="8432"/>
    <cellStyle name="Millares [0] 15 3 2" xfId="8433"/>
    <cellStyle name="Millares [0] 15 4" xfId="8434"/>
    <cellStyle name="Millares [0] 15 4 2" xfId="8435"/>
    <cellStyle name="Millares [0] 15 5" xfId="8436"/>
    <cellStyle name="Millares [0] 15 5 2" xfId="8437"/>
    <cellStyle name="Millares [0] 15 6" xfId="8438"/>
    <cellStyle name="Millares [0] 15 6 2" xfId="8439"/>
    <cellStyle name="Millares [0] 15 7" xfId="8440"/>
    <cellStyle name="Millares [0] 15 7 2" xfId="8441"/>
    <cellStyle name="Millares [0] 15 8" xfId="8442"/>
    <cellStyle name="Millares [0] 15 8 2" xfId="8443"/>
    <cellStyle name="Millares [0] 15 9" xfId="8444"/>
    <cellStyle name="Millares [0] 16" xfId="8445"/>
    <cellStyle name="Millares [0] 16 2" xfId="8446"/>
    <cellStyle name="Millares [0] 16 2 2" xfId="8447"/>
    <cellStyle name="Millares [0] 16 3" xfId="8448"/>
    <cellStyle name="Millares [0] 16 3 2" xfId="8449"/>
    <cellStyle name="Millares [0] 16 4" xfId="8450"/>
    <cellStyle name="Millares [0] 16 4 2" xfId="8451"/>
    <cellStyle name="Millares [0] 16 5" xfId="8452"/>
    <cellStyle name="Millares [0] 16 5 2" xfId="8453"/>
    <cellStyle name="Millares [0] 16 6" xfId="8454"/>
    <cellStyle name="Millares [0] 16 6 2" xfId="8455"/>
    <cellStyle name="Millares [0] 16 7" xfId="8456"/>
    <cellStyle name="Millares [0] 16 7 2" xfId="8457"/>
    <cellStyle name="Millares [0] 16 8" xfId="8458"/>
    <cellStyle name="Millares [0] 16 8 2" xfId="8459"/>
    <cellStyle name="Millares [0] 16 9" xfId="8460"/>
    <cellStyle name="Millares [0] 17" xfId="8461"/>
    <cellStyle name="Millares [0] 17 2" xfId="8462"/>
    <cellStyle name="Millares [0] 17 2 2" xfId="8463"/>
    <cellStyle name="Millares [0] 17 3" xfId="8464"/>
    <cellStyle name="Millares [0] 17 3 2" xfId="8465"/>
    <cellStyle name="Millares [0] 17 4" xfId="8466"/>
    <cellStyle name="Millares [0] 17 4 2" xfId="8467"/>
    <cellStyle name="Millares [0] 17 5" xfId="8468"/>
    <cellStyle name="Millares [0] 17 5 2" xfId="8469"/>
    <cellStyle name="Millares [0] 17 6" xfId="8470"/>
    <cellStyle name="Millares [0] 17 6 2" xfId="8471"/>
    <cellStyle name="Millares [0] 17 7" xfId="8472"/>
    <cellStyle name="Millares [0] 17 7 2" xfId="8473"/>
    <cellStyle name="Millares [0] 17 8" xfId="8474"/>
    <cellStyle name="Millares [0] 17 8 2" xfId="8475"/>
    <cellStyle name="Millares [0] 17 9" xfId="8476"/>
    <cellStyle name="Millares [0] 18" xfId="8477"/>
    <cellStyle name="Millares [0] 18 2" xfId="8478"/>
    <cellStyle name="Millares [0] 18 2 2" xfId="8479"/>
    <cellStyle name="Millares [0] 18 3" xfId="8480"/>
    <cellStyle name="Millares [0] 18 3 2" xfId="8481"/>
    <cellStyle name="Millares [0] 18 4" xfId="8482"/>
    <cellStyle name="Millares [0] 18 4 2" xfId="8483"/>
    <cellStyle name="Millares [0] 18 5" xfId="8484"/>
    <cellStyle name="Millares [0] 18 5 2" xfId="8485"/>
    <cellStyle name="Millares [0] 18 6" xfId="8486"/>
    <cellStyle name="Millares [0] 18 6 2" xfId="8487"/>
    <cellStyle name="Millares [0] 18 7" xfId="8488"/>
    <cellStyle name="Millares [0] 18 7 2" xfId="8489"/>
    <cellStyle name="Millares [0] 18 8" xfId="8490"/>
    <cellStyle name="Millares [0] 18 8 2" xfId="8491"/>
    <cellStyle name="Millares [0] 18 9" xfId="8492"/>
    <cellStyle name="Millares [0] 19" xfId="8493"/>
    <cellStyle name="Millares [0] 19 2" xfId="8494"/>
    <cellStyle name="Millares [0] 19 2 2" xfId="8495"/>
    <cellStyle name="Millares [0] 19 3" xfId="8496"/>
    <cellStyle name="Millares [0] 19 3 2" xfId="8497"/>
    <cellStyle name="Millares [0] 19 4" xfId="8498"/>
    <cellStyle name="Millares [0] 19 4 2" xfId="8499"/>
    <cellStyle name="Millares [0] 19 5" xfId="8500"/>
    <cellStyle name="Millares [0] 19 5 2" xfId="8501"/>
    <cellStyle name="Millares [0] 19 6" xfId="8502"/>
    <cellStyle name="Millares [0] 19 6 2" xfId="8503"/>
    <cellStyle name="Millares [0] 19 7" xfId="8504"/>
    <cellStyle name="Millares [0] 19 7 2" xfId="8505"/>
    <cellStyle name="Millares [0] 19 8" xfId="8506"/>
    <cellStyle name="Millares [0] 19 8 2" xfId="8507"/>
    <cellStyle name="Millares [0] 19 9" xfId="8508"/>
    <cellStyle name="Millares [0] 2" xfId="8509"/>
    <cellStyle name="Millares [0] 2 10" xfId="8510"/>
    <cellStyle name="Millares [0] 2 11" xfId="8511"/>
    <cellStyle name="Millares [0] 2 2" xfId="8512"/>
    <cellStyle name="Millares [0] 2 2 2" xfId="8513"/>
    <cellStyle name="Millares [0] 2 3" xfId="8514"/>
    <cellStyle name="Millares [0] 2 3 2" xfId="8515"/>
    <cellStyle name="Millares [0] 2 4" xfId="8516"/>
    <cellStyle name="Millares [0] 2 4 2" xfId="8517"/>
    <cellStyle name="Millares [0] 2 5" xfId="8518"/>
    <cellStyle name="Millares [0] 2 5 2" xfId="8519"/>
    <cellStyle name="Millares [0] 2 6" xfId="8520"/>
    <cellStyle name="Millares [0] 2 6 2" xfId="8521"/>
    <cellStyle name="Millares [0] 2 7" xfId="8522"/>
    <cellStyle name="Millares [0] 2 7 2" xfId="8523"/>
    <cellStyle name="Millares [0] 2 8" xfId="8524"/>
    <cellStyle name="Millares [0] 2 8 2" xfId="8525"/>
    <cellStyle name="Millares [0] 2 9" xfId="8526"/>
    <cellStyle name="Millares [0] 20" xfId="8527"/>
    <cellStyle name="Millares [0] 20 2" xfId="8528"/>
    <cellStyle name="Millares [0] 20 2 2" xfId="8529"/>
    <cellStyle name="Millares [0] 20 3" xfId="8530"/>
    <cellStyle name="Millares [0] 20 3 2" xfId="8531"/>
    <cellStyle name="Millares [0] 20 4" xfId="8532"/>
    <cellStyle name="Millares [0] 20 4 2" xfId="8533"/>
    <cellStyle name="Millares [0] 20 5" xfId="8534"/>
    <cellStyle name="Millares [0] 20 5 2" xfId="8535"/>
    <cellStyle name="Millares [0] 20 6" xfId="8536"/>
    <cellStyle name="Millares [0] 20 6 2" xfId="8537"/>
    <cellStyle name="Millares [0] 20 7" xfId="8538"/>
    <cellStyle name="Millares [0] 20 7 2" xfId="8539"/>
    <cellStyle name="Millares [0] 20 8" xfId="8540"/>
    <cellStyle name="Millares [0] 20 8 2" xfId="8541"/>
    <cellStyle name="Millares [0] 20 9" xfId="8542"/>
    <cellStyle name="Millares [0] 21" xfId="8543"/>
    <cellStyle name="Millares [0] 21 2" xfId="8544"/>
    <cellStyle name="Millares [0] 21 2 2" xfId="8545"/>
    <cellStyle name="Millares [0] 21 3" xfId="8546"/>
    <cellStyle name="Millares [0] 21 3 2" xfId="8547"/>
    <cellStyle name="Millares [0] 21 4" xfId="8548"/>
    <cellStyle name="Millares [0] 21 4 2" xfId="8549"/>
    <cellStyle name="Millares [0] 21 5" xfId="8550"/>
    <cellStyle name="Millares [0] 21 5 2" xfId="8551"/>
    <cellStyle name="Millares [0] 21 6" xfId="8552"/>
    <cellStyle name="Millares [0] 21 6 2" xfId="8553"/>
    <cellStyle name="Millares [0] 21 7" xfId="8554"/>
    <cellStyle name="Millares [0] 21 7 2" xfId="8555"/>
    <cellStyle name="Millares [0] 21 8" xfId="8556"/>
    <cellStyle name="Millares [0] 21 8 2" xfId="8557"/>
    <cellStyle name="Millares [0] 21 9" xfId="8558"/>
    <cellStyle name="Millares [0] 22" xfId="8559"/>
    <cellStyle name="Millares [0] 22 2" xfId="8560"/>
    <cellStyle name="Millares [0] 22 2 2" xfId="8561"/>
    <cellStyle name="Millares [0] 22 3" xfId="8562"/>
    <cellStyle name="Millares [0] 22 3 2" xfId="8563"/>
    <cellStyle name="Millares [0] 22 4" xfId="8564"/>
    <cellStyle name="Millares [0] 22 4 2" xfId="8565"/>
    <cellStyle name="Millares [0] 22 5" xfId="8566"/>
    <cellStyle name="Millares [0] 22 5 2" xfId="8567"/>
    <cellStyle name="Millares [0] 22 6" xfId="8568"/>
    <cellStyle name="Millares [0] 22 6 2" xfId="8569"/>
    <cellStyle name="Millares [0] 22 7" xfId="8570"/>
    <cellStyle name="Millares [0] 22 7 2" xfId="8571"/>
    <cellStyle name="Millares [0] 22 8" xfId="8572"/>
    <cellStyle name="Millares [0] 22 8 2" xfId="8573"/>
    <cellStyle name="Millares [0] 22 9" xfId="8574"/>
    <cellStyle name="Millares [0] 23" xfId="8575"/>
    <cellStyle name="Millares [0] 23 2" xfId="8576"/>
    <cellStyle name="Millares [0] 23 2 2" xfId="8577"/>
    <cellStyle name="Millares [0] 23 3" xfId="8578"/>
    <cellStyle name="Millares [0] 23 3 2" xfId="8579"/>
    <cellStyle name="Millares [0] 23 4" xfId="8580"/>
    <cellStyle name="Millares [0] 23 4 2" xfId="8581"/>
    <cellStyle name="Millares [0] 23 5" xfId="8582"/>
    <cellStyle name="Millares [0] 23 5 2" xfId="8583"/>
    <cellStyle name="Millares [0] 23 6" xfId="8584"/>
    <cellStyle name="Millares [0] 23 6 2" xfId="8585"/>
    <cellStyle name="Millares [0] 23 7" xfId="8586"/>
    <cellStyle name="Millares [0] 23 7 2" xfId="8587"/>
    <cellStyle name="Millares [0] 23 8" xfId="8588"/>
    <cellStyle name="Millares [0] 23 8 2" xfId="8589"/>
    <cellStyle name="Millares [0] 23 9" xfId="8590"/>
    <cellStyle name="Millares [0] 24" xfId="8591"/>
    <cellStyle name="Millares [0] 24 2" xfId="8592"/>
    <cellStyle name="Millares [0] 24 2 2" xfId="8593"/>
    <cellStyle name="Millares [0] 24 3" xfId="8594"/>
    <cellStyle name="Millares [0] 24 3 2" xfId="8595"/>
    <cellStyle name="Millares [0] 24 4" xfId="8596"/>
    <cellStyle name="Millares [0] 24 4 2" xfId="8597"/>
    <cellStyle name="Millares [0] 24 5" xfId="8598"/>
    <cellStyle name="Millares [0] 24 5 2" xfId="8599"/>
    <cellStyle name="Millares [0] 24 6" xfId="8600"/>
    <cellStyle name="Millares [0] 24 6 2" xfId="8601"/>
    <cellStyle name="Millares [0] 24 7" xfId="8602"/>
    <cellStyle name="Millares [0] 24 7 2" xfId="8603"/>
    <cellStyle name="Millares [0] 24 8" xfId="8604"/>
    <cellStyle name="Millares [0] 24 8 2" xfId="8605"/>
    <cellStyle name="Millares [0] 24 9" xfId="8606"/>
    <cellStyle name="Millares [0] 25" xfId="8607"/>
    <cellStyle name="Millares [0] 25 2" xfId="8608"/>
    <cellStyle name="Millares [0] 25 2 2" xfId="8609"/>
    <cellStyle name="Millares [0] 25 3" xfId="8610"/>
    <cellStyle name="Millares [0] 25 3 2" xfId="8611"/>
    <cellStyle name="Millares [0] 25 4" xfId="8612"/>
    <cellStyle name="Millares [0] 25 4 2" xfId="8613"/>
    <cellStyle name="Millares [0] 25 5" xfId="8614"/>
    <cellStyle name="Millares [0] 25 5 2" xfId="8615"/>
    <cellStyle name="Millares [0] 25 6" xfId="8616"/>
    <cellStyle name="Millares [0] 25 6 2" xfId="8617"/>
    <cellStyle name="Millares [0] 25 7" xfId="8618"/>
    <cellStyle name="Millares [0] 25 7 2" xfId="8619"/>
    <cellStyle name="Millares [0] 25 8" xfId="8620"/>
    <cellStyle name="Millares [0] 25 8 2" xfId="8621"/>
    <cellStyle name="Millares [0] 25 9" xfId="8622"/>
    <cellStyle name="Millares [0] 26" xfId="8623"/>
    <cellStyle name="Millares [0] 26 2" xfId="8624"/>
    <cellStyle name="Millares [0] 26 2 2" xfId="8625"/>
    <cellStyle name="Millares [0] 26 3" xfId="8626"/>
    <cellStyle name="Millares [0] 26 3 2" xfId="8627"/>
    <cellStyle name="Millares [0] 26 4" xfId="8628"/>
    <cellStyle name="Millares [0] 26 4 2" xfId="8629"/>
    <cellStyle name="Millares [0] 26 5" xfId="8630"/>
    <cellStyle name="Millares [0] 26 5 2" xfId="8631"/>
    <cellStyle name="Millares [0] 26 6" xfId="8632"/>
    <cellStyle name="Millares [0] 26 6 2" xfId="8633"/>
    <cellStyle name="Millares [0] 26 7" xfId="8634"/>
    <cellStyle name="Millares [0] 26 7 2" xfId="8635"/>
    <cellStyle name="Millares [0] 26 8" xfId="8636"/>
    <cellStyle name="Millares [0] 26 8 2" xfId="8637"/>
    <cellStyle name="Millares [0] 26 9" xfId="8638"/>
    <cellStyle name="Millares [0] 27" xfId="8639"/>
    <cellStyle name="Millares [0] 27 2" xfId="8640"/>
    <cellStyle name="Millares [0] 27 2 2" xfId="8641"/>
    <cellStyle name="Millares [0] 27 3" xfId="8642"/>
    <cellStyle name="Millares [0] 27 3 2" xfId="8643"/>
    <cellStyle name="Millares [0] 27 4" xfId="8644"/>
    <cellStyle name="Millares [0] 27 4 2" xfId="8645"/>
    <cellStyle name="Millares [0] 27 5" xfId="8646"/>
    <cellStyle name="Millares [0] 27 5 2" xfId="8647"/>
    <cellStyle name="Millares [0] 27 6" xfId="8648"/>
    <cellStyle name="Millares [0] 27 6 2" xfId="8649"/>
    <cellStyle name="Millares [0] 27 7" xfId="8650"/>
    <cellStyle name="Millares [0] 27 7 2" xfId="8651"/>
    <cellStyle name="Millares [0] 27 8" xfId="8652"/>
    <cellStyle name="Millares [0] 27 8 2" xfId="8653"/>
    <cellStyle name="Millares [0] 27 9" xfId="8654"/>
    <cellStyle name="Millares [0] 28" xfId="8655"/>
    <cellStyle name="Millares [0] 28 2" xfId="8656"/>
    <cellStyle name="Millares [0] 28 2 2" xfId="8657"/>
    <cellStyle name="Millares [0] 28 3" xfId="8658"/>
    <cellStyle name="Millares [0] 28 3 2" xfId="8659"/>
    <cellStyle name="Millares [0] 28 4" xfId="8660"/>
    <cellStyle name="Millares [0] 28 4 2" xfId="8661"/>
    <cellStyle name="Millares [0] 28 5" xfId="8662"/>
    <cellStyle name="Millares [0] 28 5 2" xfId="8663"/>
    <cellStyle name="Millares [0] 28 6" xfId="8664"/>
    <cellStyle name="Millares [0] 28 6 2" xfId="8665"/>
    <cellStyle name="Millares [0] 28 7" xfId="8666"/>
    <cellStyle name="Millares [0] 28 7 2" xfId="8667"/>
    <cellStyle name="Millares [0] 28 8" xfId="8668"/>
    <cellStyle name="Millares [0] 28 8 2" xfId="8669"/>
    <cellStyle name="Millares [0] 28 9" xfId="8670"/>
    <cellStyle name="Millares [0] 29" xfId="8671"/>
    <cellStyle name="Millares [0] 29 2" xfId="8672"/>
    <cellStyle name="Millares [0] 29 2 2" xfId="8673"/>
    <cellStyle name="Millares [0] 29 3" xfId="8674"/>
    <cellStyle name="Millares [0] 29 3 2" xfId="8675"/>
    <cellStyle name="Millares [0] 29 4" xfId="8676"/>
    <cellStyle name="Millares [0] 29 4 2" xfId="8677"/>
    <cellStyle name="Millares [0] 29 5" xfId="8678"/>
    <cellStyle name="Millares [0] 29 5 2" xfId="8679"/>
    <cellStyle name="Millares [0] 29 6" xfId="8680"/>
    <cellStyle name="Millares [0] 29 6 2" xfId="8681"/>
    <cellStyle name="Millares [0] 29 7" xfId="8682"/>
    <cellStyle name="Millares [0] 29 7 2" xfId="8683"/>
    <cellStyle name="Millares [0] 29 8" xfId="8684"/>
    <cellStyle name="Millares [0] 29 8 2" xfId="8685"/>
    <cellStyle name="Millares [0] 29 9" xfId="8686"/>
    <cellStyle name="Millares [0] 3" xfId="8687"/>
    <cellStyle name="Millares [0] 3 2" xfId="8688"/>
    <cellStyle name="Millares [0] 3 2 2" xfId="8689"/>
    <cellStyle name="Millares [0] 3 3" xfId="8690"/>
    <cellStyle name="Millares [0] 3 3 2" xfId="8691"/>
    <cellStyle name="Millares [0] 3 4" xfId="8692"/>
    <cellStyle name="Millares [0] 3 4 2" xfId="8693"/>
    <cellStyle name="Millares [0] 3 5" xfId="8694"/>
    <cellStyle name="Millares [0] 3 5 2" xfId="8695"/>
    <cellStyle name="Millares [0] 3 6" xfId="8696"/>
    <cellStyle name="Millares [0] 3 6 2" xfId="8697"/>
    <cellStyle name="Millares [0] 3 7" xfId="8698"/>
    <cellStyle name="Millares [0] 3 7 2" xfId="8699"/>
    <cellStyle name="Millares [0] 3 8" xfId="8700"/>
    <cellStyle name="Millares [0] 3 8 2" xfId="8701"/>
    <cellStyle name="Millares [0] 3 9" xfId="8702"/>
    <cellStyle name="Millares [0] 30" xfId="8703"/>
    <cellStyle name="Millares [0] 30 2" xfId="8704"/>
    <cellStyle name="Millares [0] 30 2 2" xfId="8705"/>
    <cellStyle name="Millares [0] 30 3" xfId="8706"/>
    <cellStyle name="Millares [0] 30 3 2" xfId="8707"/>
    <cellStyle name="Millares [0] 30 4" xfId="8708"/>
    <cellStyle name="Millares [0] 30 4 2" xfId="8709"/>
    <cellStyle name="Millares [0] 30 5" xfId="8710"/>
    <cellStyle name="Millares [0] 30 5 2" xfId="8711"/>
    <cellStyle name="Millares [0] 30 6" xfId="8712"/>
    <cellStyle name="Millares [0] 30 6 2" xfId="8713"/>
    <cellStyle name="Millares [0] 30 7" xfId="8714"/>
    <cellStyle name="Millares [0] 30 7 2" xfId="8715"/>
    <cellStyle name="Millares [0] 30 8" xfId="8716"/>
    <cellStyle name="Millares [0] 30 8 2" xfId="8717"/>
    <cellStyle name="Millares [0] 30 9" xfId="8718"/>
    <cellStyle name="Millares [0] 31" xfId="8719"/>
    <cellStyle name="Millares [0] 31 2" xfId="8720"/>
    <cellStyle name="Millares [0] 31 2 2" xfId="8721"/>
    <cellStyle name="Millares [0] 31 3" xfId="8722"/>
    <cellStyle name="Millares [0] 31 3 2" xfId="8723"/>
    <cellStyle name="Millares [0] 31 4" xfId="8724"/>
    <cellStyle name="Millares [0] 31 4 2" xfId="8725"/>
    <cellStyle name="Millares [0] 31 5" xfId="8726"/>
    <cellStyle name="Millares [0] 31 5 2" xfId="8727"/>
    <cellStyle name="Millares [0] 31 6" xfId="8728"/>
    <cellStyle name="Millares [0] 31 6 2" xfId="8729"/>
    <cellStyle name="Millares [0] 31 7" xfId="8730"/>
    <cellStyle name="Millares [0] 31 7 2" xfId="8731"/>
    <cellStyle name="Millares [0] 31 8" xfId="8732"/>
    <cellStyle name="Millares [0] 31 8 2" xfId="8733"/>
    <cellStyle name="Millares [0] 31 9" xfId="8734"/>
    <cellStyle name="Millares [0] 32" xfId="8735"/>
    <cellStyle name="Millares [0] 32 2" xfId="8736"/>
    <cellStyle name="Millares [0] 32 2 2" xfId="8737"/>
    <cellStyle name="Millares [0] 32 3" xfId="8738"/>
    <cellStyle name="Millares [0] 32 3 2" xfId="8739"/>
    <cellStyle name="Millares [0] 32 4" xfId="8740"/>
    <cellStyle name="Millares [0] 32 4 2" xfId="8741"/>
    <cellStyle name="Millares [0] 32 5" xfId="8742"/>
    <cellStyle name="Millares [0] 32 5 2" xfId="8743"/>
    <cellStyle name="Millares [0] 32 6" xfId="8744"/>
    <cellStyle name="Millares [0] 32 6 2" xfId="8745"/>
    <cellStyle name="Millares [0] 32 7" xfId="8746"/>
    <cellStyle name="Millares [0] 32 7 2" xfId="8747"/>
    <cellStyle name="Millares [0] 32 8" xfId="8748"/>
    <cellStyle name="Millares [0] 32 8 2" xfId="8749"/>
    <cellStyle name="Millares [0] 32 9" xfId="8750"/>
    <cellStyle name="Millares [0] 33" xfId="8751"/>
    <cellStyle name="Millares [0] 33 2" xfId="8752"/>
    <cellStyle name="Millares [0] 33 2 2" xfId="8753"/>
    <cellStyle name="Millares [0] 33 3" xfId="8754"/>
    <cellStyle name="Millares [0] 33 3 2" xfId="8755"/>
    <cellStyle name="Millares [0] 33 4" xfId="8756"/>
    <cellStyle name="Millares [0] 33 4 2" xfId="8757"/>
    <cellStyle name="Millares [0] 33 5" xfId="8758"/>
    <cellStyle name="Millares [0] 33 5 2" xfId="8759"/>
    <cellStyle name="Millares [0] 33 6" xfId="8760"/>
    <cellStyle name="Millares [0] 33 6 2" xfId="8761"/>
    <cellStyle name="Millares [0] 33 7" xfId="8762"/>
    <cellStyle name="Millares [0] 33 7 2" xfId="8763"/>
    <cellStyle name="Millares [0] 33 8" xfId="8764"/>
    <cellStyle name="Millares [0] 33 8 2" xfId="8765"/>
    <cellStyle name="Millares [0] 33 9" xfId="8766"/>
    <cellStyle name="Millares [0] 34" xfId="8767"/>
    <cellStyle name="Millares [0] 34 2" xfId="8768"/>
    <cellStyle name="Millares [0] 34 2 2" xfId="8769"/>
    <cellStyle name="Millares [0] 34 3" xfId="8770"/>
    <cellStyle name="Millares [0] 34 3 2" xfId="8771"/>
    <cellStyle name="Millares [0] 34 4" xfId="8772"/>
    <cellStyle name="Millares [0] 34 4 2" xfId="8773"/>
    <cellStyle name="Millares [0] 34 5" xfId="8774"/>
    <cellStyle name="Millares [0] 34 5 2" xfId="8775"/>
    <cellStyle name="Millares [0] 34 6" xfId="8776"/>
    <cellStyle name="Millares [0] 34 6 2" xfId="8777"/>
    <cellStyle name="Millares [0] 34 7" xfId="8778"/>
    <cellStyle name="Millares [0] 34 7 2" xfId="8779"/>
    <cellStyle name="Millares [0] 34 8" xfId="8780"/>
    <cellStyle name="Millares [0] 34 8 2" xfId="8781"/>
    <cellStyle name="Millares [0] 34 9" xfId="8782"/>
    <cellStyle name="Millares [0] 35" xfId="8783"/>
    <cellStyle name="Millares [0] 35 2" xfId="8784"/>
    <cellStyle name="Millares [0] 35 2 2" xfId="8785"/>
    <cellStyle name="Millares [0] 35 3" xfId="8786"/>
    <cellStyle name="Millares [0] 35 3 2" xfId="8787"/>
    <cellStyle name="Millares [0] 35 4" xfId="8788"/>
    <cellStyle name="Millares [0] 35 4 2" xfId="8789"/>
    <cellStyle name="Millares [0] 35 5" xfId="8790"/>
    <cellStyle name="Millares [0] 35 5 2" xfId="8791"/>
    <cellStyle name="Millares [0] 35 6" xfId="8792"/>
    <cellStyle name="Millares [0] 35 6 2" xfId="8793"/>
    <cellStyle name="Millares [0] 35 7" xfId="8794"/>
    <cellStyle name="Millares [0] 35 7 2" xfId="8795"/>
    <cellStyle name="Millares [0] 35 8" xfId="8796"/>
    <cellStyle name="Millares [0] 35 8 2" xfId="8797"/>
    <cellStyle name="Millares [0] 35 9" xfId="8798"/>
    <cellStyle name="Millares [0] 36" xfId="8799"/>
    <cellStyle name="Millares [0] 36 2" xfId="8800"/>
    <cellStyle name="Millares [0] 36 2 2" xfId="8801"/>
    <cellStyle name="Millares [0] 36 3" xfId="8802"/>
    <cellStyle name="Millares [0] 36 3 2" xfId="8803"/>
    <cellStyle name="Millares [0] 36 4" xfId="8804"/>
    <cellStyle name="Millares [0] 36 4 2" xfId="8805"/>
    <cellStyle name="Millares [0] 36 5" xfId="8806"/>
    <cellStyle name="Millares [0] 36 5 2" xfId="8807"/>
    <cellStyle name="Millares [0] 36 6" xfId="8808"/>
    <cellStyle name="Millares [0] 36 6 2" xfId="8809"/>
    <cellStyle name="Millares [0] 36 7" xfId="8810"/>
    <cellStyle name="Millares [0] 36 7 2" xfId="8811"/>
    <cellStyle name="Millares [0] 36 8" xfId="8812"/>
    <cellStyle name="Millares [0] 36 8 2" xfId="8813"/>
    <cellStyle name="Millares [0] 36 9" xfId="8814"/>
    <cellStyle name="Millares [0] 37" xfId="8815"/>
    <cellStyle name="Millares [0] 37 2" xfId="8816"/>
    <cellStyle name="Millares [0] 37 2 2" xfId="8817"/>
    <cellStyle name="Millares [0] 37 3" xfId="8818"/>
    <cellStyle name="Millares [0] 37 3 2" xfId="8819"/>
    <cellStyle name="Millares [0] 37 4" xfId="8820"/>
    <cellStyle name="Millares [0] 37 4 2" xfId="8821"/>
    <cellStyle name="Millares [0] 37 5" xfId="8822"/>
    <cellStyle name="Millares [0] 37 5 2" xfId="8823"/>
    <cellStyle name="Millares [0] 37 6" xfId="8824"/>
    <cellStyle name="Millares [0] 37 6 2" xfId="8825"/>
    <cellStyle name="Millares [0] 37 7" xfId="8826"/>
    <cellStyle name="Millares [0] 37 7 2" xfId="8827"/>
    <cellStyle name="Millares [0] 37 8" xfId="8828"/>
    <cellStyle name="Millares [0] 37 8 2" xfId="8829"/>
    <cellStyle name="Millares [0] 37 9" xfId="8830"/>
    <cellStyle name="Millares [0] 38" xfId="8831"/>
    <cellStyle name="Millares [0] 38 2" xfId="8832"/>
    <cellStyle name="Millares [0] 38 2 2" xfId="8833"/>
    <cellStyle name="Millares [0] 38 3" xfId="8834"/>
    <cellStyle name="Millares [0] 38 3 2" xfId="8835"/>
    <cellStyle name="Millares [0] 38 4" xfId="8836"/>
    <cellStyle name="Millares [0] 38 4 2" xfId="8837"/>
    <cellStyle name="Millares [0] 38 5" xfId="8838"/>
    <cellStyle name="Millares [0] 38 5 2" xfId="8839"/>
    <cellStyle name="Millares [0] 38 6" xfId="8840"/>
    <cellStyle name="Millares [0] 38 6 2" xfId="8841"/>
    <cellStyle name="Millares [0] 38 7" xfId="8842"/>
    <cellStyle name="Millares [0] 38 7 2" xfId="8843"/>
    <cellStyle name="Millares [0] 38 8" xfId="8844"/>
    <cellStyle name="Millares [0] 38 8 2" xfId="8845"/>
    <cellStyle name="Millares [0] 38 9" xfId="8846"/>
    <cellStyle name="Millares [0] 39" xfId="8847"/>
    <cellStyle name="Millares [0] 39 2" xfId="8848"/>
    <cellStyle name="Millares [0] 39 2 2" xfId="8849"/>
    <cellStyle name="Millares [0] 39 3" xfId="8850"/>
    <cellStyle name="Millares [0] 39 3 2" xfId="8851"/>
    <cellStyle name="Millares [0] 39 4" xfId="8852"/>
    <cellStyle name="Millares [0] 39 4 2" xfId="8853"/>
    <cellStyle name="Millares [0] 39 5" xfId="8854"/>
    <cellStyle name="Millares [0] 39 5 2" xfId="8855"/>
    <cellStyle name="Millares [0] 39 6" xfId="8856"/>
    <cellStyle name="Millares [0] 39 6 2" xfId="8857"/>
    <cellStyle name="Millares [0] 39 7" xfId="8858"/>
    <cellStyle name="Millares [0] 39 7 2" xfId="8859"/>
    <cellStyle name="Millares [0] 39 8" xfId="8860"/>
    <cellStyle name="Millares [0] 39 8 2" xfId="8861"/>
    <cellStyle name="Millares [0] 39 9" xfId="8862"/>
    <cellStyle name="Millares [0] 4" xfId="8863"/>
    <cellStyle name="Millares [0] 4 2" xfId="8864"/>
    <cellStyle name="Millares [0] 4 2 2" xfId="8865"/>
    <cellStyle name="Millares [0] 4 3" xfId="8866"/>
    <cellStyle name="Millares [0] 4 3 2" xfId="8867"/>
    <cellStyle name="Millares [0] 4 4" xfId="8868"/>
    <cellStyle name="Millares [0] 4 4 2" xfId="8869"/>
    <cellStyle name="Millares [0] 4 5" xfId="8870"/>
    <cellStyle name="Millares [0] 4 5 2" xfId="8871"/>
    <cellStyle name="Millares [0] 4 6" xfId="8872"/>
    <cellStyle name="Millares [0] 4 6 2" xfId="8873"/>
    <cellStyle name="Millares [0] 4 7" xfId="8874"/>
    <cellStyle name="Millares [0] 4 7 2" xfId="8875"/>
    <cellStyle name="Millares [0] 4 8" xfId="8876"/>
    <cellStyle name="Millares [0] 4 8 2" xfId="8877"/>
    <cellStyle name="Millares [0] 4 9" xfId="8878"/>
    <cellStyle name="Millares [0] 40" xfId="8879"/>
    <cellStyle name="Millares [0] 40 2" xfId="8880"/>
    <cellStyle name="Millares [0] 40 2 2" xfId="8881"/>
    <cellStyle name="Millares [0] 40 3" xfId="8882"/>
    <cellStyle name="Millares [0] 40 3 2" xfId="8883"/>
    <cellStyle name="Millares [0] 40 4" xfId="8884"/>
    <cellStyle name="Millares [0] 40 4 2" xfId="8885"/>
    <cellStyle name="Millares [0] 40 5" xfId="8886"/>
    <cellStyle name="Millares [0] 40 5 2" xfId="8887"/>
    <cellStyle name="Millares [0] 40 6" xfId="8888"/>
    <cellStyle name="Millares [0] 40 6 2" xfId="8889"/>
    <cellStyle name="Millares [0] 40 7" xfId="8890"/>
    <cellStyle name="Millares [0] 40 7 2" xfId="8891"/>
    <cellStyle name="Millares [0] 40 8" xfId="8892"/>
    <cellStyle name="Millares [0] 40 8 2" xfId="8893"/>
    <cellStyle name="Millares [0] 40 9" xfId="8894"/>
    <cellStyle name="Millares [0] 41" xfId="8895"/>
    <cellStyle name="Millares [0] 41 2" xfId="8896"/>
    <cellStyle name="Millares [0] 41 2 2" xfId="8897"/>
    <cellStyle name="Millares [0] 41 3" xfId="8898"/>
    <cellStyle name="Millares [0] 41 3 2" xfId="8899"/>
    <cellStyle name="Millares [0] 41 4" xfId="8900"/>
    <cellStyle name="Millares [0] 41 4 2" xfId="8901"/>
    <cellStyle name="Millares [0] 41 5" xfId="8902"/>
    <cellStyle name="Millares [0] 41 5 2" xfId="8903"/>
    <cellStyle name="Millares [0] 41 6" xfId="8904"/>
    <cellStyle name="Millares [0] 41 6 2" xfId="8905"/>
    <cellStyle name="Millares [0] 41 7" xfId="8906"/>
    <cellStyle name="Millares [0] 41 7 2" xfId="8907"/>
    <cellStyle name="Millares [0] 41 8" xfId="8908"/>
    <cellStyle name="Millares [0] 41 8 2" xfId="8909"/>
    <cellStyle name="Millares [0] 41 9" xfId="8910"/>
    <cellStyle name="Millares [0] 42" xfId="8911"/>
    <cellStyle name="Millares [0] 42 2" xfId="8912"/>
    <cellStyle name="Millares [0] 42 2 2" xfId="8913"/>
    <cellStyle name="Millares [0] 42 3" xfId="8914"/>
    <cellStyle name="Millares [0] 42 3 2" xfId="8915"/>
    <cellStyle name="Millares [0] 42 4" xfId="8916"/>
    <cellStyle name="Millares [0] 42 4 2" xfId="8917"/>
    <cellStyle name="Millares [0] 42 5" xfId="8918"/>
    <cellStyle name="Millares [0] 42 5 2" xfId="8919"/>
    <cellStyle name="Millares [0] 42 6" xfId="8920"/>
    <cellStyle name="Millares [0] 42 6 2" xfId="8921"/>
    <cellStyle name="Millares [0] 42 7" xfId="8922"/>
    <cellStyle name="Millares [0] 42 7 2" xfId="8923"/>
    <cellStyle name="Millares [0] 42 8" xfId="8924"/>
    <cellStyle name="Millares [0] 42 8 2" xfId="8925"/>
    <cellStyle name="Millares [0] 42 9" xfId="8926"/>
    <cellStyle name="Millares [0] 43" xfId="8927"/>
    <cellStyle name="Millares [0] 43 2" xfId="8928"/>
    <cellStyle name="Millares [0] 43 2 2" xfId="8929"/>
    <cellStyle name="Millares [0] 43 3" xfId="8930"/>
    <cellStyle name="Millares [0] 43 3 2" xfId="8931"/>
    <cellStyle name="Millares [0] 43 4" xfId="8932"/>
    <cellStyle name="Millares [0] 43 4 2" xfId="8933"/>
    <cellStyle name="Millares [0] 43 5" xfId="8934"/>
    <cellStyle name="Millares [0] 43 5 2" xfId="8935"/>
    <cellStyle name="Millares [0] 43 6" xfId="8936"/>
    <cellStyle name="Millares [0] 43 6 2" xfId="8937"/>
    <cellStyle name="Millares [0] 43 7" xfId="8938"/>
    <cellStyle name="Millares [0] 43 7 2" xfId="8939"/>
    <cellStyle name="Millares [0] 43 8" xfId="8940"/>
    <cellStyle name="Millares [0] 43 8 2" xfId="8941"/>
    <cellStyle name="Millares [0] 43 9" xfId="8942"/>
    <cellStyle name="Millares [0] 44" xfId="8943"/>
    <cellStyle name="Millares [0] 44 2" xfId="8944"/>
    <cellStyle name="Millares [0] 44 2 2" xfId="8945"/>
    <cellStyle name="Millares [0] 44 3" xfId="8946"/>
    <cellStyle name="Millares [0] 44 3 2" xfId="8947"/>
    <cellStyle name="Millares [0] 44 4" xfId="8948"/>
    <cellStyle name="Millares [0] 44 4 2" xfId="8949"/>
    <cellStyle name="Millares [0] 44 5" xfId="8950"/>
    <cellStyle name="Millares [0] 44 5 2" xfId="8951"/>
    <cellStyle name="Millares [0] 44 6" xfId="8952"/>
    <cellStyle name="Millares [0] 44 6 2" xfId="8953"/>
    <cellStyle name="Millares [0] 44 7" xfId="8954"/>
    <cellStyle name="Millares [0] 44 7 2" xfId="8955"/>
    <cellStyle name="Millares [0] 44 8" xfId="8956"/>
    <cellStyle name="Millares [0] 44 8 2" xfId="8957"/>
    <cellStyle name="Millares [0] 44 9" xfId="8958"/>
    <cellStyle name="Millares [0] 45" xfId="8959"/>
    <cellStyle name="Millares [0] 45 2" xfId="8960"/>
    <cellStyle name="Millares [0] 45 2 2" xfId="8961"/>
    <cellStyle name="Millares [0] 45 3" xfId="8962"/>
    <cellStyle name="Millares [0] 45 3 2" xfId="8963"/>
    <cellStyle name="Millares [0] 45 4" xfId="8964"/>
    <cellStyle name="Millares [0] 45 4 2" xfId="8965"/>
    <cellStyle name="Millares [0] 45 5" xfId="8966"/>
    <cellStyle name="Millares [0] 45 5 2" xfId="8967"/>
    <cellStyle name="Millares [0] 45 6" xfId="8968"/>
    <cellStyle name="Millares [0] 45 6 2" xfId="8969"/>
    <cellStyle name="Millares [0] 45 7" xfId="8970"/>
    <cellStyle name="Millares [0] 45 7 2" xfId="8971"/>
    <cellStyle name="Millares [0] 45 8" xfId="8972"/>
    <cellStyle name="Millares [0] 45 8 2" xfId="8973"/>
    <cellStyle name="Millares [0] 45 9" xfId="8974"/>
    <cellStyle name="Millares [0] 46" xfId="8975"/>
    <cellStyle name="Millares [0] 46 2" xfId="8976"/>
    <cellStyle name="Millares [0] 46 2 2" xfId="8977"/>
    <cellStyle name="Millares [0] 46 3" xfId="8978"/>
    <cellStyle name="Millares [0] 46 3 2" xfId="8979"/>
    <cellStyle name="Millares [0] 46 4" xfId="8980"/>
    <cellStyle name="Millares [0] 46 4 2" xfId="8981"/>
    <cellStyle name="Millares [0] 46 5" xfId="8982"/>
    <cellStyle name="Millares [0] 46 5 2" xfId="8983"/>
    <cellStyle name="Millares [0] 46 6" xfId="8984"/>
    <cellStyle name="Millares [0] 46 6 2" xfId="8985"/>
    <cellStyle name="Millares [0] 46 7" xfId="8986"/>
    <cellStyle name="Millares [0] 46 7 2" xfId="8987"/>
    <cellStyle name="Millares [0] 46 8" xfId="8988"/>
    <cellStyle name="Millares [0] 46 8 2" xfId="8989"/>
    <cellStyle name="Millares [0] 46 9" xfId="8990"/>
    <cellStyle name="Millares [0] 47" xfId="8991"/>
    <cellStyle name="Millares [0] 47 2" xfId="8992"/>
    <cellStyle name="Millares [0] 47 2 2" xfId="8993"/>
    <cellStyle name="Millares [0] 47 3" xfId="8994"/>
    <cellStyle name="Millares [0] 47 3 2" xfId="8995"/>
    <cellStyle name="Millares [0] 47 4" xfId="8996"/>
    <cellStyle name="Millares [0] 47 4 2" xfId="8997"/>
    <cellStyle name="Millares [0] 47 5" xfId="8998"/>
    <cellStyle name="Millares [0] 47 5 2" xfId="8999"/>
    <cellStyle name="Millares [0] 47 6" xfId="9000"/>
    <cellStyle name="Millares [0] 47 6 2" xfId="9001"/>
    <cellStyle name="Millares [0] 47 7" xfId="9002"/>
    <cellStyle name="Millares [0] 47 7 2" xfId="9003"/>
    <cellStyle name="Millares [0] 47 8" xfId="9004"/>
    <cellStyle name="Millares [0] 47 8 2" xfId="9005"/>
    <cellStyle name="Millares [0] 47 9" xfId="9006"/>
    <cellStyle name="Millares [0] 48" xfId="9007"/>
    <cellStyle name="Millares [0] 48 2" xfId="9008"/>
    <cellStyle name="Millares [0] 48 2 2" xfId="9009"/>
    <cellStyle name="Millares [0] 48 3" xfId="9010"/>
    <cellStyle name="Millares [0] 48 3 2" xfId="9011"/>
    <cellStyle name="Millares [0] 48 4" xfId="9012"/>
    <cellStyle name="Millares [0] 48 4 2" xfId="9013"/>
    <cellStyle name="Millares [0] 48 5" xfId="9014"/>
    <cellStyle name="Millares [0] 48 5 2" xfId="9015"/>
    <cellStyle name="Millares [0] 48 6" xfId="9016"/>
    <cellStyle name="Millares [0] 48 6 2" xfId="9017"/>
    <cellStyle name="Millares [0] 48 7" xfId="9018"/>
    <cellStyle name="Millares [0] 48 7 2" xfId="9019"/>
    <cellStyle name="Millares [0] 48 8" xfId="9020"/>
    <cellStyle name="Millares [0] 48 8 2" xfId="9021"/>
    <cellStyle name="Millares [0] 48 9" xfId="9022"/>
    <cellStyle name="Millares [0] 5" xfId="9023"/>
    <cellStyle name="Millares [0] 5 2" xfId="9024"/>
    <cellStyle name="Millares [0] 5 2 2" xfId="9025"/>
    <cellStyle name="Millares [0] 5 3" xfId="9026"/>
    <cellStyle name="Millares [0] 5 3 2" xfId="9027"/>
    <cellStyle name="Millares [0] 5 4" xfId="9028"/>
    <cellStyle name="Millares [0] 5 4 2" xfId="9029"/>
    <cellStyle name="Millares [0] 5 5" xfId="9030"/>
    <cellStyle name="Millares [0] 5 5 2" xfId="9031"/>
    <cellStyle name="Millares [0] 5 6" xfId="9032"/>
    <cellStyle name="Millares [0] 5 6 2" xfId="9033"/>
    <cellStyle name="Millares [0] 5 7" xfId="9034"/>
    <cellStyle name="Millares [0] 5 7 2" xfId="9035"/>
    <cellStyle name="Millares [0] 5 8" xfId="9036"/>
    <cellStyle name="Millares [0] 5 8 2" xfId="9037"/>
    <cellStyle name="Millares [0] 5 9" xfId="9038"/>
    <cellStyle name="Millares [0] 6" xfId="9039"/>
    <cellStyle name="Millares [0] 6 2" xfId="9040"/>
    <cellStyle name="Millares [0] 6 2 2" xfId="9041"/>
    <cellStyle name="Millares [0] 6 3" xfId="9042"/>
    <cellStyle name="Millares [0] 6 3 2" xfId="9043"/>
    <cellStyle name="Millares [0] 6 4" xfId="9044"/>
    <cellStyle name="Millares [0] 6 4 2" xfId="9045"/>
    <cellStyle name="Millares [0] 6 5" xfId="9046"/>
    <cellStyle name="Millares [0] 6 5 2" xfId="9047"/>
    <cellStyle name="Millares [0] 6 6" xfId="9048"/>
    <cellStyle name="Millares [0] 6 6 2" xfId="9049"/>
    <cellStyle name="Millares [0] 6 7" xfId="9050"/>
    <cellStyle name="Millares [0] 6 7 2" xfId="9051"/>
    <cellStyle name="Millares [0] 6 8" xfId="9052"/>
    <cellStyle name="Millares [0] 6 8 2" xfId="9053"/>
    <cellStyle name="Millares [0] 6 9" xfId="9054"/>
    <cellStyle name="Millares [0] 7" xfId="9055"/>
    <cellStyle name="Millares [0] 7 2" xfId="9056"/>
    <cellStyle name="Millares [0] 7 2 2" xfId="9057"/>
    <cellStyle name="Millares [0] 7 3" xfId="9058"/>
    <cellStyle name="Millares [0] 7 3 2" xfId="9059"/>
    <cellStyle name="Millares [0] 7 4" xfId="9060"/>
    <cellStyle name="Millares [0] 7 4 2" xfId="9061"/>
    <cellStyle name="Millares [0] 7 5" xfId="9062"/>
    <cellStyle name="Millares [0] 7 5 2" xfId="9063"/>
    <cellStyle name="Millares [0] 7 6" xfId="9064"/>
    <cellStyle name="Millares [0] 7 6 2" xfId="9065"/>
    <cellStyle name="Millares [0] 7 7" xfId="9066"/>
    <cellStyle name="Millares [0] 7 7 2" xfId="9067"/>
    <cellStyle name="Millares [0] 7 8" xfId="9068"/>
    <cellStyle name="Millares [0] 7 8 2" xfId="9069"/>
    <cellStyle name="Millares [0] 7 9" xfId="9070"/>
    <cellStyle name="Millares [0] 8" xfId="9071"/>
    <cellStyle name="Millares [0] 8 2" xfId="9072"/>
    <cellStyle name="Millares [0] 8 2 2" xfId="9073"/>
    <cellStyle name="Millares [0] 8 3" xfId="9074"/>
    <cellStyle name="Millares [0] 8 3 2" xfId="9075"/>
    <cellStyle name="Millares [0] 8 4" xfId="9076"/>
    <cellStyle name="Millares [0] 8 4 2" xfId="9077"/>
    <cellStyle name="Millares [0] 8 5" xfId="9078"/>
    <cellStyle name="Millares [0] 8 5 2" xfId="9079"/>
    <cellStyle name="Millares [0] 8 6" xfId="9080"/>
    <cellStyle name="Millares [0] 8 6 2" xfId="9081"/>
    <cellStyle name="Millares [0] 8 7" xfId="9082"/>
    <cellStyle name="Millares [0] 8 7 2" xfId="9083"/>
    <cellStyle name="Millares [0] 8 8" xfId="9084"/>
    <cellStyle name="Millares [0] 8 8 2" xfId="9085"/>
    <cellStyle name="Millares [0] 8 9" xfId="9086"/>
    <cellStyle name="Millares [0] 9" xfId="9087"/>
    <cellStyle name="Millares [0] 9 2" xfId="9088"/>
    <cellStyle name="Millares [0] 9 2 2" xfId="9089"/>
    <cellStyle name="Millares [0] 9 3" xfId="9090"/>
    <cellStyle name="Millares [0] 9 3 2" xfId="9091"/>
    <cellStyle name="Millares [0] 9 4" xfId="9092"/>
    <cellStyle name="Millares [0] 9 4 2" xfId="9093"/>
    <cellStyle name="Millares [0] 9 5" xfId="9094"/>
    <cellStyle name="Millares [0] 9 5 2" xfId="9095"/>
    <cellStyle name="Millares [0] 9 6" xfId="9096"/>
    <cellStyle name="Millares [0] 9 6 2" xfId="9097"/>
    <cellStyle name="Millares [0] 9 7" xfId="9098"/>
    <cellStyle name="Millares [0] 9 7 2" xfId="9099"/>
    <cellStyle name="Millares [0] 9 8" xfId="9100"/>
    <cellStyle name="Millares [0] 9 8 2" xfId="9101"/>
    <cellStyle name="Millares [0] 9 9" xfId="9102"/>
    <cellStyle name="Millares 10" xfId="9103"/>
    <cellStyle name="Millares 10 10" xfId="9104"/>
    <cellStyle name="Millares 10 10 2" xfId="9105"/>
    <cellStyle name="Millares 10 10 2 2" xfId="9106"/>
    <cellStyle name="Millares 10 10 3" xfId="9107"/>
    <cellStyle name="Millares 10 10 3 2" xfId="9108"/>
    <cellStyle name="Millares 10 10 4" xfId="9109"/>
    <cellStyle name="Millares 10 11" xfId="9110"/>
    <cellStyle name="Millares 10 11 2" xfId="9111"/>
    <cellStyle name="Millares 10 11 2 2" xfId="9112"/>
    <cellStyle name="Millares 10 11 3" xfId="9113"/>
    <cellStyle name="Millares 10 11 3 2" xfId="9114"/>
    <cellStyle name="Millares 10 11 4" xfId="9115"/>
    <cellStyle name="Millares 10 12" xfId="9116"/>
    <cellStyle name="Millares 10 12 2" xfId="9117"/>
    <cellStyle name="Millares 10 12 2 2" xfId="9118"/>
    <cellStyle name="Millares 10 12 3" xfId="9119"/>
    <cellStyle name="Millares 10 12 3 2" xfId="9120"/>
    <cellStyle name="Millares 10 12 4" xfId="9121"/>
    <cellStyle name="Millares 10 13" xfId="9122"/>
    <cellStyle name="Millares 10 13 2" xfId="9123"/>
    <cellStyle name="Millares 10 13 2 2" xfId="9124"/>
    <cellStyle name="Millares 10 13 3" xfId="9125"/>
    <cellStyle name="Millares 10 13 3 2" xfId="9126"/>
    <cellStyle name="Millares 10 13 4" xfId="9127"/>
    <cellStyle name="Millares 10 14" xfId="9128"/>
    <cellStyle name="Millares 10 14 2" xfId="9129"/>
    <cellStyle name="Millares 10 14 2 2" xfId="9130"/>
    <cellStyle name="Millares 10 14 3" xfId="9131"/>
    <cellStyle name="Millares 10 14 3 2" xfId="9132"/>
    <cellStyle name="Millares 10 14 4" xfId="9133"/>
    <cellStyle name="Millares 10 15" xfId="9134"/>
    <cellStyle name="Millares 10 15 2" xfId="9135"/>
    <cellStyle name="Millares 10 15 2 2" xfId="9136"/>
    <cellStyle name="Millares 10 15 3" xfId="9137"/>
    <cellStyle name="Millares 10 15 3 2" xfId="9138"/>
    <cellStyle name="Millares 10 15 4" xfId="9139"/>
    <cellStyle name="Millares 10 16" xfId="9140"/>
    <cellStyle name="Millares 10 16 2" xfId="9141"/>
    <cellStyle name="Millares 10 16 2 2" xfId="9142"/>
    <cellStyle name="Millares 10 16 3" xfId="9143"/>
    <cellStyle name="Millares 10 16 3 2" xfId="9144"/>
    <cellStyle name="Millares 10 16 4" xfId="9145"/>
    <cellStyle name="Millares 10 17" xfId="9146"/>
    <cellStyle name="Millares 10 17 2" xfId="9147"/>
    <cellStyle name="Millares 10 17 2 2" xfId="9148"/>
    <cellStyle name="Millares 10 17 3" xfId="9149"/>
    <cellStyle name="Millares 10 17 3 2" xfId="9150"/>
    <cellStyle name="Millares 10 17 4" xfId="9151"/>
    <cellStyle name="Millares 10 18" xfId="9152"/>
    <cellStyle name="Millares 10 18 2" xfId="9153"/>
    <cellStyle name="Millares 10 18 2 2" xfId="9154"/>
    <cellStyle name="Millares 10 18 3" xfId="9155"/>
    <cellStyle name="Millares 10 18 3 2" xfId="9156"/>
    <cellStyle name="Millares 10 18 4" xfId="9157"/>
    <cellStyle name="Millares 10 19" xfId="9158"/>
    <cellStyle name="Millares 10 19 2" xfId="9159"/>
    <cellStyle name="Millares 10 19 2 2" xfId="9160"/>
    <cellStyle name="Millares 10 19 3" xfId="9161"/>
    <cellStyle name="Millares 10 19 3 2" xfId="9162"/>
    <cellStyle name="Millares 10 19 4" xfId="9163"/>
    <cellStyle name="Millares 10 2" xfId="9164"/>
    <cellStyle name="Millares 10 2 2" xfId="9165"/>
    <cellStyle name="Millares 10 2 2 2" xfId="9166"/>
    <cellStyle name="Millares 10 2 2 3" xfId="9167"/>
    <cellStyle name="Millares 10 2 3" xfId="9168"/>
    <cellStyle name="Millares 10 2 3 2" xfId="9169"/>
    <cellStyle name="Millares 10 2 4" xfId="9170"/>
    <cellStyle name="Millares 10 2 5" xfId="9171"/>
    <cellStyle name="Millares 10 2 6" xfId="9172"/>
    <cellStyle name="Millares 10 20" xfId="9173"/>
    <cellStyle name="Millares 10 20 2" xfId="9174"/>
    <cellStyle name="Millares 10 20 2 2" xfId="9175"/>
    <cellStyle name="Millares 10 20 3" xfId="9176"/>
    <cellStyle name="Millares 10 20 3 2" xfId="9177"/>
    <cellStyle name="Millares 10 20 4" xfId="9178"/>
    <cellStyle name="Millares 10 21" xfId="9179"/>
    <cellStyle name="Millares 10 21 2" xfId="9180"/>
    <cellStyle name="Millares 10 21 2 2" xfId="9181"/>
    <cellStyle name="Millares 10 21 3" xfId="9182"/>
    <cellStyle name="Millares 10 21 3 2" xfId="9183"/>
    <cellStyle name="Millares 10 21 4" xfId="9184"/>
    <cellStyle name="Millares 10 22" xfId="9185"/>
    <cellStyle name="Millares 10 22 2" xfId="9186"/>
    <cellStyle name="Millares 10 22 2 2" xfId="9187"/>
    <cellStyle name="Millares 10 22 3" xfId="9188"/>
    <cellStyle name="Millares 10 22 3 2" xfId="9189"/>
    <cellStyle name="Millares 10 22 4" xfId="9190"/>
    <cellStyle name="Millares 10 23" xfId="9191"/>
    <cellStyle name="Millares 10 23 2" xfId="9192"/>
    <cellStyle name="Millares 10 23 2 2" xfId="9193"/>
    <cellStyle name="Millares 10 23 3" xfId="9194"/>
    <cellStyle name="Millares 10 23 3 2" xfId="9195"/>
    <cellStyle name="Millares 10 23 4" xfId="9196"/>
    <cellStyle name="Millares 10 24" xfId="9197"/>
    <cellStyle name="Millares 10 24 2" xfId="9198"/>
    <cellStyle name="Millares 10 24 2 2" xfId="9199"/>
    <cellStyle name="Millares 10 24 3" xfId="9200"/>
    <cellStyle name="Millares 10 24 3 2" xfId="9201"/>
    <cellStyle name="Millares 10 24 4" xfId="9202"/>
    <cellStyle name="Millares 10 25" xfId="9203"/>
    <cellStyle name="Millares 10 25 2" xfId="9204"/>
    <cellStyle name="Millares 10 25 2 2" xfId="9205"/>
    <cellStyle name="Millares 10 25 3" xfId="9206"/>
    <cellStyle name="Millares 10 25 3 2" xfId="9207"/>
    <cellStyle name="Millares 10 25 4" xfId="9208"/>
    <cellStyle name="Millares 10 26" xfId="9209"/>
    <cellStyle name="Millares 10 26 2" xfId="9210"/>
    <cellStyle name="Millares 10 26 2 2" xfId="9211"/>
    <cellStyle name="Millares 10 26 3" xfId="9212"/>
    <cellStyle name="Millares 10 26 3 2" xfId="9213"/>
    <cellStyle name="Millares 10 26 4" xfId="9214"/>
    <cellStyle name="Millares 10 27" xfId="9215"/>
    <cellStyle name="Millares 10 27 2" xfId="9216"/>
    <cellStyle name="Millares 10 27 2 2" xfId="9217"/>
    <cellStyle name="Millares 10 27 3" xfId="9218"/>
    <cellStyle name="Millares 10 27 3 2" xfId="9219"/>
    <cellStyle name="Millares 10 27 4" xfId="9220"/>
    <cellStyle name="Millares 10 28" xfId="9221"/>
    <cellStyle name="Millares 10 28 2" xfId="9222"/>
    <cellStyle name="Millares 10 28 2 2" xfId="9223"/>
    <cellStyle name="Millares 10 28 3" xfId="9224"/>
    <cellStyle name="Millares 10 28 3 2" xfId="9225"/>
    <cellStyle name="Millares 10 28 4" xfId="9226"/>
    <cellStyle name="Millares 10 29" xfId="9227"/>
    <cellStyle name="Millares 10 29 2" xfId="9228"/>
    <cellStyle name="Millares 10 29 2 2" xfId="9229"/>
    <cellStyle name="Millares 10 29 3" xfId="9230"/>
    <cellStyle name="Millares 10 29 3 2" xfId="9231"/>
    <cellStyle name="Millares 10 29 4" xfId="9232"/>
    <cellStyle name="Millares 10 3" xfId="9233"/>
    <cellStyle name="Millares 10 3 2" xfId="9234"/>
    <cellStyle name="Millares 10 3 2 2" xfId="9235"/>
    <cellStyle name="Millares 10 3 3" xfId="9236"/>
    <cellStyle name="Millares 10 3 3 2" xfId="9237"/>
    <cellStyle name="Millares 10 3 4" xfId="9238"/>
    <cellStyle name="Millares 10 3 5" xfId="9239"/>
    <cellStyle name="Millares 10 30" xfId="9240"/>
    <cellStyle name="Millares 10 30 2" xfId="9241"/>
    <cellStyle name="Millares 10 30 2 2" xfId="9242"/>
    <cellStyle name="Millares 10 30 3" xfId="9243"/>
    <cellStyle name="Millares 10 30 3 2" xfId="9244"/>
    <cellStyle name="Millares 10 30 4" xfId="9245"/>
    <cellStyle name="Millares 10 31" xfId="9246"/>
    <cellStyle name="Millares 10 31 2" xfId="9247"/>
    <cellStyle name="Millares 10 31 2 2" xfId="9248"/>
    <cellStyle name="Millares 10 31 3" xfId="9249"/>
    <cellStyle name="Millares 10 31 3 2" xfId="9250"/>
    <cellStyle name="Millares 10 31 4" xfId="9251"/>
    <cellStyle name="Millares 10 32" xfId="9252"/>
    <cellStyle name="Millares 10 32 2" xfId="9253"/>
    <cellStyle name="Millares 10 32 2 2" xfId="9254"/>
    <cellStyle name="Millares 10 32 3" xfId="9255"/>
    <cellStyle name="Millares 10 32 3 2" xfId="9256"/>
    <cellStyle name="Millares 10 32 4" xfId="9257"/>
    <cellStyle name="Millares 10 33" xfId="9258"/>
    <cellStyle name="Millares 10 33 2" xfId="9259"/>
    <cellStyle name="Millares 10 33 2 2" xfId="9260"/>
    <cellStyle name="Millares 10 33 3" xfId="9261"/>
    <cellStyle name="Millares 10 33 3 2" xfId="9262"/>
    <cellStyle name="Millares 10 33 4" xfId="9263"/>
    <cellStyle name="Millares 10 34" xfId="9264"/>
    <cellStyle name="Millares 10 34 2" xfId="9265"/>
    <cellStyle name="Millares 10 34 2 2" xfId="9266"/>
    <cellStyle name="Millares 10 34 3" xfId="9267"/>
    <cellStyle name="Millares 10 34 3 2" xfId="9268"/>
    <cellStyle name="Millares 10 34 4" xfId="9269"/>
    <cellStyle name="Millares 10 35" xfId="9270"/>
    <cellStyle name="Millares 10 36" xfId="9271"/>
    <cellStyle name="Millares 10 37" xfId="9272"/>
    <cellStyle name="Millares 10 38" xfId="9273"/>
    <cellStyle name="Millares 10 39" xfId="9274"/>
    <cellStyle name="Millares 10 4" xfId="9275"/>
    <cellStyle name="Millares 10 4 2" xfId="9276"/>
    <cellStyle name="Millares 10 4 2 2" xfId="9277"/>
    <cellStyle name="Millares 10 4 3" xfId="9278"/>
    <cellStyle name="Millares 10 4 3 2" xfId="9279"/>
    <cellStyle name="Millares 10 4 4" xfId="9280"/>
    <cellStyle name="Millares 10 5" xfId="9281"/>
    <cellStyle name="Millares 10 5 2" xfId="9282"/>
    <cellStyle name="Millares 10 5 2 2" xfId="9283"/>
    <cellStyle name="Millares 10 5 3" xfId="9284"/>
    <cellStyle name="Millares 10 5 3 2" xfId="9285"/>
    <cellStyle name="Millares 10 5 4" xfId="9286"/>
    <cellStyle name="Millares 10 6" xfId="9287"/>
    <cellStyle name="Millares 10 6 2" xfId="9288"/>
    <cellStyle name="Millares 10 6 2 2" xfId="9289"/>
    <cellStyle name="Millares 10 6 3" xfId="9290"/>
    <cellStyle name="Millares 10 6 3 2" xfId="9291"/>
    <cellStyle name="Millares 10 6 4" xfId="9292"/>
    <cellStyle name="Millares 10 7" xfId="9293"/>
    <cellStyle name="Millares 10 7 2" xfId="9294"/>
    <cellStyle name="Millares 10 7 2 2" xfId="9295"/>
    <cellStyle name="Millares 10 7 3" xfId="9296"/>
    <cellStyle name="Millares 10 7 3 2" xfId="9297"/>
    <cellStyle name="Millares 10 7 4" xfId="9298"/>
    <cellStyle name="Millares 10 8" xfId="9299"/>
    <cellStyle name="Millares 10 8 2" xfId="9300"/>
    <cellStyle name="Millares 10 8 2 2" xfId="9301"/>
    <cellStyle name="Millares 10 8 3" xfId="9302"/>
    <cellStyle name="Millares 10 8 3 2" xfId="9303"/>
    <cellStyle name="Millares 10 8 4" xfId="9304"/>
    <cellStyle name="Millares 10 9" xfId="9305"/>
    <cellStyle name="Millares 10 9 2" xfId="9306"/>
    <cellStyle name="Millares 10 9 2 2" xfId="9307"/>
    <cellStyle name="Millares 10 9 3" xfId="9308"/>
    <cellStyle name="Millares 10 9 3 2" xfId="9309"/>
    <cellStyle name="Millares 10 9 4" xfId="9310"/>
    <cellStyle name="Millares 11" xfId="9311"/>
    <cellStyle name="Millares 11 10" xfId="9312"/>
    <cellStyle name="Millares 11 10 2" xfId="9313"/>
    <cellStyle name="Millares 11 10 2 2" xfId="9314"/>
    <cellStyle name="Millares 11 10 3" xfId="9315"/>
    <cellStyle name="Millares 11 10 3 2" xfId="9316"/>
    <cellStyle name="Millares 11 10 4" xfId="9317"/>
    <cellStyle name="Millares 11 11" xfId="9318"/>
    <cellStyle name="Millares 11 11 2" xfId="9319"/>
    <cellStyle name="Millares 11 11 2 2" xfId="9320"/>
    <cellStyle name="Millares 11 11 3" xfId="9321"/>
    <cellStyle name="Millares 11 11 3 2" xfId="9322"/>
    <cellStyle name="Millares 11 11 4" xfId="9323"/>
    <cellStyle name="Millares 11 12" xfId="9324"/>
    <cellStyle name="Millares 11 12 2" xfId="9325"/>
    <cellStyle name="Millares 11 12 2 2" xfId="9326"/>
    <cellStyle name="Millares 11 12 3" xfId="9327"/>
    <cellStyle name="Millares 11 12 3 2" xfId="9328"/>
    <cellStyle name="Millares 11 12 4" xfId="9329"/>
    <cellStyle name="Millares 11 13" xfId="9330"/>
    <cellStyle name="Millares 11 13 2" xfId="9331"/>
    <cellStyle name="Millares 11 13 2 2" xfId="9332"/>
    <cellStyle name="Millares 11 13 3" xfId="9333"/>
    <cellStyle name="Millares 11 13 3 2" xfId="9334"/>
    <cellStyle name="Millares 11 13 4" xfId="9335"/>
    <cellStyle name="Millares 11 14" xfId="9336"/>
    <cellStyle name="Millares 11 14 2" xfId="9337"/>
    <cellStyle name="Millares 11 14 2 2" xfId="9338"/>
    <cellStyle name="Millares 11 14 3" xfId="9339"/>
    <cellStyle name="Millares 11 14 3 2" xfId="9340"/>
    <cellStyle name="Millares 11 14 4" xfId="9341"/>
    <cellStyle name="Millares 11 15" xfId="9342"/>
    <cellStyle name="Millares 11 15 2" xfId="9343"/>
    <cellStyle name="Millares 11 15 2 2" xfId="9344"/>
    <cellStyle name="Millares 11 15 3" xfId="9345"/>
    <cellStyle name="Millares 11 15 3 2" xfId="9346"/>
    <cellStyle name="Millares 11 15 4" xfId="9347"/>
    <cellStyle name="Millares 11 16" xfId="9348"/>
    <cellStyle name="Millares 11 16 2" xfId="9349"/>
    <cellStyle name="Millares 11 16 2 2" xfId="9350"/>
    <cellStyle name="Millares 11 16 3" xfId="9351"/>
    <cellStyle name="Millares 11 16 3 2" xfId="9352"/>
    <cellStyle name="Millares 11 16 4" xfId="9353"/>
    <cellStyle name="Millares 11 17" xfId="9354"/>
    <cellStyle name="Millares 11 17 2" xfId="9355"/>
    <cellStyle name="Millares 11 17 2 2" xfId="9356"/>
    <cellStyle name="Millares 11 17 3" xfId="9357"/>
    <cellStyle name="Millares 11 17 3 2" xfId="9358"/>
    <cellStyle name="Millares 11 17 4" xfId="9359"/>
    <cellStyle name="Millares 11 18" xfId="9360"/>
    <cellStyle name="Millares 11 18 2" xfId="9361"/>
    <cellStyle name="Millares 11 18 2 2" xfId="9362"/>
    <cellStyle name="Millares 11 18 3" xfId="9363"/>
    <cellStyle name="Millares 11 18 3 2" xfId="9364"/>
    <cellStyle name="Millares 11 18 4" xfId="9365"/>
    <cellStyle name="Millares 11 19" xfId="9366"/>
    <cellStyle name="Millares 11 19 2" xfId="9367"/>
    <cellStyle name="Millares 11 19 2 2" xfId="9368"/>
    <cellStyle name="Millares 11 19 3" xfId="9369"/>
    <cellStyle name="Millares 11 19 3 2" xfId="9370"/>
    <cellStyle name="Millares 11 19 4" xfId="9371"/>
    <cellStyle name="Millares 11 2" xfId="9372"/>
    <cellStyle name="Millares 11 2 2" xfId="9373"/>
    <cellStyle name="Millares 11 2 2 2" xfId="9374"/>
    <cellStyle name="Millares 11 2 3" xfId="9375"/>
    <cellStyle name="Millares 11 2 3 2" xfId="9376"/>
    <cellStyle name="Millares 11 2 4" xfId="9377"/>
    <cellStyle name="Millares 11 2 5" xfId="9378"/>
    <cellStyle name="Millares 11 20" xfId="9379"/>
    <cellStyle name="Millares 11 20 2" xfId="9380"/>
    <cellStyle name="Millares 11 20 2 2" xfId="9381"/>
    <cellStyle name="Millares 11 20 3" xfId="9382"/>
    <cellStyle name="Millares 11 20 3 2" xfId="9383"/>
    <cellStyle name="Millares 11 20 4" xfId="9384"/>
    <cellStyle name="Millares 11 21" xfId="9385"/>
    <cellStyle name="Millares 11 21 2" xfId="9386"/>
    <cellStyle name="Millares 11 21 2 2" xfId="9387"/>
    <cellStyle name="Millares 11 21 3" xfId="9388"/>
    <cellStyle name="Millares 11 21 3 2" xfId="9389"/>
    <cellStyle name="Millares 11 21 4" xfId="9390"/>
    <cellStyle name="Millares 11 22" xfId="9391"/>
    <cellStyle name="Millares 11 22 2" xfId="9392"/>
    <cellStyle name="Millares 11 22 2 2" xfId="9393"/>
    <cellStyle name="Millares 11 22 3" xfId="9394"/>
    <cellStyle name="Millares 11 22 3 2" xfId="9395"/>
    <cellStyle name="Millares 11 22 4" xfId="9396"/>
    <cellStyle name="Millares 11 23" xfId="9397"/>
    <cellStyle name="Millares 11 23 2" xfId="9398"/>
    <cellStyle name="Millares 11 23 2 2" xfId="9399"/>
    <cellStyle name="Millares 11 23 3" xfId="9400"/>
    <cellStyle name="Millares 11 23 3 2" xfId="9401"/>
    <cellStyle name="Millares 11 23 4" xfId="9402"/>
    <cellStyle name="Millares 11 24" xfId="9403"/>
    <cellStyle name="Millares 11 24 2" xfId="9404"/>
    <cellStyle name="Millares 11 24 2 2" xfId="9405"/>
    <cellStyle name="Millares 11 24 3" xfId="9406"/>
    <cellStyle name="Millares 11 24 3 2" xfId="9407"/>
    <cellStyle name="Millares 11 24 4" xfId="9408"/>
    <cellStyle name="Millares 11 25" xfId="9409"/>
    <cellStyle name="Millares 11 25 2" xfId="9410"/>
    <cellStyle name="Millares 11 25 2 2" xfId="9411"/>
    <cellStyle name="Millares 11 25 3" xfId="9412"/>
    <cellStyle name="Millares 11 25 3 2" xfId="9413"/>
    <cellStyle name="Millares 11 25 4" xfId="9414"/>
    <cellStyle name="Millares 11 26" xfId="9415"/>
    <cellStyle name="Millares 11 26 2" xfId="9416"/>
    <cellStyle name="Millares 11 26 2 2" xfId="9417"/>
    <cellStyle name="Millares 11 26 3" xfId="9418"/>
    <cellStyle name="Millares 11 26 3 2" xfId="9419"/>
    <cellStyle name="Millares 11 26 4" xfId="9420"/>
    <cellStyle name="Millares 11 27" xfId="9421"/>
    <cellStyle name="Millares 11 27 2" xfId="9422"/>
    <cellStyle name="Millares 11 27 2 2" xfId="9423"/>
    <cellStyle name="Millares 11 27 3" xfId="9424"/>
    <cellStyle name="Millares 11 27 3 2" xfId="9425"/>
    <cellStyle name="Millares 11 27 4" xfId="9426"/>
    <cellStyle name="Millares 11 28" xfId="9427"/>
    <cellStyle name="Millares 11 28 2" xfId="9428"/>
    <cellStyle name="Millares 11 28 2 2" xfId="9429"/>
    <cellStyle name="Millares 11 28 3" xfId="9430"/>
    <cellStyle name="Millares 11 28 3 2" xfId="9431"/>
    <cellStyle name="Millares 11 28 4" xfId="9432"/>
    <cellStyle name="Millares 11 29" xfId="9433"/>
    <cellStyle name="Millares 11 29 2" xfId="9434"/>
    <cellStyle name="Millares 11 29 2 2" xfId="9435"/>
    <cellStyle name="Millares 11 29 3" xfId="9436"/>
    <cellStyle name="Millares 11 29 3 2" xfId="9437"/>
    <cellStyle name="Millares 11 29 4" xfId="9438"/>
    <cellStyle name="Millares 11 3" xfId="9439"/>
    <cellStyle name="Millares 11 3 2" xfId="9440"/>
    <cellStyle name="Millares 11 3 2 2" xfId="9441"/>
    <cellStyle name="Millares 11 3 3" xfId="9442"/>
    <cellStyle name="Millares 11 3 3 2" xfId="9443"/>
    <cellStyle name="Millares 11 3 4" xfId="9444"/>
    <cellStyle name="Millares 11 30" xfId="9445"/>
    <cellStyle name="Millares 11 30 2" xfId="9446"/>
    <cellStyle name="Millares 11 30 2 2" xfId="9447"/>
    <cellStyle name="Millares 11 30 3" xfId="9448"/>
    <cellStyle name="Millares 11 30 3 2" xfId="9449"/>
    <cellStyle name="Millares 11 30 4" xfId="9450"/>
    <cellStyle name="Millares 11 31" xfId="9451"/>
    <cellStyle name="Millares 11 31 2" xfId="9452"/>
    <cellStyle name="Millares 11 31 2 2" xfId="9453"/>
    <cellStyle name="Millares 11 31 3" xfId="9454"/>
    <cellStyle name="Millares 11 31 3 2" xfId="9455"/>
    <cellStyle name="Millares 11 31 4" xfId="9456"/>
    <cellStyle name="Millares 11 32" xfId="9457"/>
    <cellStyle name="Millares 11 32 2" xfId="9458"/>
    <cellStyle name="Millares 11 32 2 2" xfId="9459"/>
    <cellStyle name="Millares 11 32 3" xfId="9460"/>
    <cellStyle name="Millares 11 32 3 2" xfId="9461"/>
    <cellStyle name="Millares 11 32 4" xfId="9462"/>
    <cellStyle name="Millares 11 33" xfId="9463"/>
    <cellStyle name="Millares 11 33 2" xfId="9464"/>
    <cellStyle name="Millares 11 33 2 2" xfId="9465"/>
    <cellStyle name="Millares 11 33 3" xfId="9466"/>
    <cellStyle name="Millares 11 33 3 2" xfId="9467"/>
    <cellStyle name="Millares 11 33 4" xfId="9468"/>
    <cellStyle name="Millares 11 34" xfId="9469"/>
    <cellStyle name="Millares 11 34 2" xfId="9470"/>
    <cellStyle name="Millares 11 34 2 2" xfId="9471"/>
    <cellStyle name="Millares 11 34 3" xfId="9472"/>
    <cellStyle name="Millares 11 34 3 2" xfId="9473"/>
    <cellStyle name="Millares 11 34 4" xfId="9474"/>
    <cellStyle name="Millares 11 35" xfId="9475"/>
    <cellStyle name="Millares 11 36" xfId="9476"/>
    <cellStyle name="Millares 11 37" xfId="9477"/>
    <cellStyle name="Millares 11 38" xfId="9478"/>
    <cellStyle name="Millares 11 39" xfId="9479"/>
    <cellStyle name="Millares 11 4" xfId="9480"/>
    <cellStyle name="Millares 11 4 2" xfId="9481"/>
    <cellStyle name="Millares 11 4 2 2" xfId="9482"/>
    <cellStyle name="Millares 11 4 3" xfId="9483"/>
    <cellStyle name="Millares 11 4 3 2" xfId="9484"/>
    <cellStyle name="Millares 11 4 4" xfId="9485"/>
    <cellStyle name="Millares 11 5" xfId="9486"/>
    <cellStyle name="Millares 11 5 2" xfId="9487"/>
    <cellStyle name="Millares 11 5 2 2" xfId="9488"/>
    <cellStyle name="Millares 11 5 3" xfId="9489"/>
    <cellStyle name="Millares 11 5 3 2" xfId="9490"/>
    <cellStyle name="Millares 11 5 4" xfId="9491"/>
    <cellStyle name="Millares 11 6" xfId="9492"/>
    <cellStyle name="Millares 11 6 2" xfId="9493"/>
    <cellStyle name="Millares 11 6 2 2" xfId="9494"/>
    <cellStyle name="Millares 11 6 3" xfId="9495"/>
    <cellStyle name="Millares 11 6 3 2" xfId="9496"/>
    <cellStyle name="Millares 11 6 4" xfId="9497"/>
    <cellStyle name="Millares 11 7" xfId="9498"/>
    <cellStyle name="Millares 11 7 2" xfId="9499"/>
    <cellStyle name="Millares 11 7 2 2" xfId="9500"/>
    <cellStyle name="Millares 11 7 3" xfId="9501"/>
    <cellStyle name="Millares 11 7 3 2" xfId="9502"/>
    <cellStyle name="Millares 11 7 4" xfId="9503"/>
    <cellStyle name="Millares 11 8" xfId="9504"/>
    <cellStyle name="Millares 11 8 2" xfId="9505"/>
    <cellStyle name="Millares 11 8 2 2" xfId="9506"/>
    <cellStyle name="Millares 11 8 3" xfId="9507"/>
    <cellStyle name="Millares 11 8 3 2" xfId="9508"/>
    <cellStyle name="Millares 11 8 4" xfId="9509"/>
    <cellStyle name="Millares 11 9" xfId="9510"/>
    <cellStyle name="Millares 11 9 2" xfId="9511"/>
    <cellStyle name="Millares 11 9 2 2" xfId="9512"/>
    <cellStyle name="Millares 11 9 3" xfId="9513"/>
    <cellStyle name="Millares 11 9 3 2" xfId="9514"/>
    <cellStyle name="Millares 11 9 4" xfId="9515"/>
    <cellStyle name="Millares 12" xfId="9516"/>
    <cellStyle name="Millares 12 10" xfId="9517"/>
    <cellStyle name="Millares 12 10 2" xfId="9518"/>
    <cellStyle name="Millares 12 10 2 2" xfId="9519"/>
    <cellStyle name="Millares 12 10 3" xfId="9520"/>
    <cellStyle name="Millares 12 10 3 2" xfId="9521"/>
    <cellStyle name="Millares 12 10 4" xfId="9522"/>
    <cellStyle name="Millares 12 11" xfId="9523"/>
    <cellStyle name="Millares 12 11 2" xfId="9524"/>
    <cellStyle name="Millares 12 11 2 2" xfId="9525"/>
    <cellStyle name="Millares 12 11 3" xfId="9526"/>
    <cellStyle name="Millares 12 11 3 2" xfId="9527"/>
    <cellStyle name="Millares 12 11 4" xfId="9528"/>
    <cellStyle name="Millares 12 12" xfId="9529"/>
    <cellStyle name="Millares 12 12 2" xfId="9530"/>
    <cellStyle name="Millares 12 12 2 2" xfId="9531"/>
    <cellStyle name="Millares 12 12 3" xfId="9532"/>
    <cellStyle name="Millares 12 12 3 2" xfId="9533"/>
    <cellStyle name="Millares 12 12 4" xfId="9534"/>
    <cellStyle name="Millares 12 13" xfId="9535"/>
    <cellStyle name="Millares 12 13 2" xfId="9536"/>
    <cellStyle name="Millares 12 13 2 2" xfId="9537"/>
    <cellStyle name="Millares 12 13 3" xfId="9538"/>
    <cellStyle name="Millares 12 13 3 2" xfId="9539"/>
    <cellStyle name="Millares 12 13 4" xfId="9540"/>
    <cellStyle name="Millares 12 14" xfId="9541"/>
    <cellStyle name="Millares 12 14 2" xfId="9542"/>
    <cellStyle name="Millares 12 14 2 2" xfId="9543"/>
    <cellStyle name="Millares 12 14 3" xfId="9544"/>
    <cellStyle name="Millares 12 14 3 2" xfId="9545"/>
    <cellStyle name="Millares 12 14 4" xfId="9546"/>
    <cellStyle name="Millares 12 15" xfId="9547"/>
    <cellStyle name="Millares 12 15 2" xfId="9548"/>
    <cellStyle name="Millares 12 15 2 2" xfId="9549"/>
    <cellStyle name="Millares 12 15 3" xfId="9550"/>
    <cellStyle name="Millares 12 15 3 2" xfId="9551"/>
    <cellStyle name="Millares 12 15 4" xfId="9552"/>
    <cellStyle name="Millares 12 16" xfId="9553"/>
    <cellStyle name="Millares 12 16 2" xfId="9554"/>
    <cellStyle name="Millares 12 16 2 2" xfId="9555"/>
    <cellStyle name="Millares 12 16 3" xfId="9556"/>
    <cellStyle name="Millares 12 16 3 2" xfId="9557"/>
    <cellStyle name="Millares 12 16 4" xfId="9558"/>
    <cellStyle name="Millares 12 17" xfId="9559"/>
    <cellStyle name="Millares 12 17 2" xfId="9560"/>
    <cellStyle name="Millares 12 17 2 2" xfId="9561"/>
    <cellStyle name="Millares 12 17 3" xfId="9562"/>
    <cellStyle name="Millares 12 17 3 2" xfId="9563"/>
    <cellStyle name="Millares 12 17 4" xfId="9564"/>
    <cellStyle name="Millares 12 18" xfId="9565"/>
    <cellStyle name="Millares 12 18 2" xfId="9566"/>
    <cellStyle name="Millares 12 18 2 2" xfId="9567"/>
    <cellStyle name="Millares 12 18 3" xfId="9568"/>
    <cellStyle name="Millares 12 18 3 2" xfId="9569"/>
    <cellStyle name="Millares 12 18 4" xfId="9570"/>
    <cellStyle name="Millares 12 19" xfId="9571"/>
    <cellStyle name="Millares 12 19 2" xfId="9572"/>
    <cellStyle name="Millares 12 19 2 2" xfId="9573"/>
    <cellStyle name="Millares 12 19 3" xfId="9574"/>
    <cellStyle name="Millares 12 19 3 2" xfId="9575"/>
    <cellStyle name="Millares 12 19 4" xfId="9576"/>
    <cellStyle name="Millares 12 2" xfId="9577"/>
    <cellStyle name="Millares 12 2 2" xfId="9578"/>
    <cellStyle name="Millares 12 2 2 2" xfId="9579"/>
    <cellStyle name="Millares 12 2 3" xfId="9580"/>
    <cellStyle name="Millares 12 2 3 2" xfId="9581"/>
    <cellStyle name="Millares 12 2 4" xfId="9582"/>
    <cellStyle name="Millares 12 2 5" xfId="9583"/>
    <cellStyle name="Millares 12 2 6" xfId="9584"/>
    <cellStyle name="Millares 12 20" xfId="9585"/>
    <cellStyle name="Millares 12 20 2" xfId="9586"/>
    <cellStyle name="Millares 12 20 2 2" xfId="9587"/>
    <cellStyle name="Millares 12 20 3" xfId="9588"/>
    <cellStyle name="Millares 12 20 3 2" xfId="9589"/>
    <cellStyle name="Millares 12 20 4" xfId="9590"/>
    <cellStyle name="Millares 12 21" xfId="9591"/>
    <cellStyle name="Millares 12 21 2" xfId="9592"/>
    <cellStyle name="Millares 12 21 2 2" xfId="9593"/>
    <cellStyle name="Millares 12 21 3" xfId="9594"/>
    <cellStyle name="Millares 12 21 3 2" xfId="9595"/>
    <cellStyle name="Millares 12 21 4" xfId="9596"/>
    <cellStyle name="Millares 12 22" xfId="9597"/>
    <cellStyle name="Millares 12 22 2" xfId="9598"/>
    <cellStyle name="Millares 12 22 2 2" xfId="9599"/>
    <cellStyle name="Millares 12 22 3" xfId="9600"/>
    <cellStyle name="Millares 12 22 3 2" xfId="9601"/>
    <cellStyle name="Millares 12 22 4" xfId="9602"/>
    <cellStyle name="Millares 12 23" xfId="9603"/>
    <cellStyle name="Millares 12 23 2" xfId="9604"/>
    <cellStyle name="Millares 12 23 2 2" xfId="9605"/>
    <cellStyle name="Millares 12 23 3" xfId="9606"/>
    <cellStyle name="Millares 12 23 3 2" xfId="9607"/>
    <cellStyle name="Millares 12 23 4" xfId="9608"/>
    <cellStyle name="Millares 12 24" xfId="9609"/>
    <cellStyle name="Millares 12 24 2" xfId="9610"/>
    <cellStyle name="Millares 12 24 2 2" xfId="9611"/>
    <cellStyle name="Millares 12 24 3" xfId="9612"/>
    <cellStyle name="Millares 12 24 3 2" xfId="9613"/>
    <cellStyle name="Millares 12 24 4" xfId="9614"/>
    <cellStyle name="Millares 12 25" xfId="9615"/>
    <cellStyle name="Millares 12 25 2" xfId="9616"/>
    <cellStyle name="Millares 12 25 2 2" xfId="9617"/>
    <cellStyle name="Millares 12 25 3" xfId="9618"/>
    <cellStyle name="Millares 12 25 3 2" xfId="9619"/>
    <cellStyle name="Millares 12 25 4" xfId="9620"/>
    <cellStyle name="Millares 12 26" xfId="9621"/>
    <cellStyle name="Millares 12 26 2" xfId="9622"/>
    <cellStyle name="Millares 12 26 2 2" xfId="9623"/>
    <cellStyle name="Millares 12 26 3" xfId="9624"/>
    <cellStyle name="Millares 12 26 3 2" xfId="9625"/>
    <cellStyle name="Millares 12 26 4" xfId="9626"/>
    <cellStyle name="Millares 12 27" xfId="9627"/>
    <cellStyle name="Millares 12 27 2" xfId="9628"/>
    <cellStyle name="Millares 12 27 2 2" xfId="9629"/>
    <cellStyle name="Millares 12 27 3" xfId="9630"/>
    <cellStyle name="Millares 12 27 3 2" xfId="9631"/>
    <cellStyle name="Millares 12 27 4" xfId="9632"/>
    <cellStyle name="Millares 12 28" xfId="9633"/>
    <cellStyle name="Millares 12 28 2" xfId="9634"/>
    <cellStyle name="Millares 12 28 2 2" xfId="9635"/>
    <cellStyle name="Millares 12 28 3" xfId="9636"/>
    <cellStyle name="Millares 12 28 3 2" xfId="9637"/>
    <cellStyle name="Millares 12 28 4" xfId="9638"/>
    <cellStyle name="Millares 12 29" xfId="9639"/>
    <cellStyle name="Millares 12 29 2" xfId="9640"/>
    <cellStyle name="Millares 12 29 2 2" xfId="9641"/>
    <cellStyle name="Millares 12 29 3" xfId="9642"/>
    <cellStyle name="Millares 12 29 3 2" xfId="9643"/>
    <cellStyle name="Millares 12 29 4" xfId="9644"/>
    <cellStyle name="Millares 12 3" xfId="9645"/>
    <cellStyle name="Millares 12 3 2" xfId="9646"/>
    <cellStyle name="Millares 12 3 2 2" xfId="9647"/>
    <cellStyle name="Millares 12 3 3" xfId="9648"/>
    <cellStyle name="Millares 12 3 3 2" xfId="9649"/>
    <cellStyle name="Millares 12 3 4" xfId="9650"/>
    <cellStyle name="Millares 12 30" xfId="9651"/>
    <cellStyle name="Millares 12 30 2" xfId="9652"/>
    <cellStyle name="Millares 12 30 2 2" xfId="9653"/>
    <cellStyle name="Millares 12 30 3" xfId="9654"/>
    <cellStyle name="Millares 12 30 3 2" xfId="9655"/>
    <cellStyle name="Millares 12 30 4" xfId="9656"/>
    <cellStyle name="Millares 12 31" xfId="9657"/>
    <cellStyle name="Millares 12 31 2" xfId="9658"/>
    <cellStyle name="Millares 12 31 2 2" xfId="9659"/>
    <cellStyle name="Millares 12 31 3" xfId="9660"/>
    <cellStyle name="Millares 12 31 3 2" xfId="9661"/>
    <cellStyle name="Millares 12 31 4" xfId="9662"/>
    <cellStyle name="Millares 12 32" xfId="9663"/>
    <cellStyle name="Millares 12 32 2" xfId="9664"/>
    <cellStyle name="Millares 12 32 2 2" xfId="9665"/>
    <cellStyle name="Millares 12 32 3" xfId="9666"/>
    <cellStyle name="Millares 12 32 3 2" xfId="9667"/>
    <cellStyle name="Millares 12 32 4" xfId="9668"/>
    <cellStyle name="Millares 12 33" xfId="9669"/>
    <cellStyle name="Millares 12 33 2" xfId="9670"/>
    <cellStyle name="Millares 12 33 2 2" xfId="9671"/>
    <cellStyle name="Millares 12 33 3" xfId="9672"/>
    <cellStyle name="Millares 12 33 3 2" xfId="9673"/>
    <cellStyle name="Millares 12 33 4" xfId="9674"/>
    <cellStyle name="Millares 12 34" xfId="9675"/>
    <cellStyle name="Millares 12 34 2" xfId="9676"/>
    <cellStyle name="Millares 12 34 2 2" xfId="9677"/>
    <cellStyle name="Millares 12 34 3" xfId="9678"/>
    <cellStyle name="Millares 12 34 3 2" xfId="9679"/>
    <cellStyle name="Millares 12 34 4" xfId="9680"/>
    <cellStyle name="Millares 12 35" xfId="9681"/>
    <cellStyle name="Millares 12 36" xfId="9682"/>
    <cellStyle name="Millares 12 37" xfId="9683"/>
    <cellStyle name="Millares 12 38" xfId="9684"/>
    <cellStyle name="Millares 12 39" xfId="9685"/>
    <cellStyle name="Millares 12 4" xfId="9686"/>
    <cellStyle name="Millares 12 4 2" xfId="9687"/>
    <cellStyle name="Millares 12 4 2 2" xfId="9688"/>
    <cellStyle name="Millares 12 4 3" xfId="9689"/>
    <cellStyle name="Millares 12 4 3 2" xfId="9690"/>
    <cellStyle name="Millares 12 4 4" xfId="9691"/>
    <cellStyle name="Millares 12 40" xfId="9692"/>
    <cellStyle name="Millares 12 5" xfId="9693"/>
    <cellStyle name="Millares 12 5 2" xfId="9694"/>
    <cellStyle name="Millares 12 5 2 2" xfId="9695"/>
    <cellStyle name="Millares 12 5 3" xfId="9696"/>
    <cellStyle name="Millares 12 5 3 2" xfId="9697"/>
    <cellStyle name="Millares 12 5 4" xfId="9698"/>
    <cellStyle name="Millares 12 6" xfId="9699"/>
    <cellStyle name="Millares 12 6 2" xfId="9700"/>
    <cellStyle name="Millares 12 6 2 2" xfId="9701"/>
    <cellStyle name="Millares 12 6 3" xfId="9702"/>
    <cellStyle name="Millares 12 6 3 2" xfId="9703"/>
    <cellStyle name="Millares 12 6 4" xfId="9704"/>
    <cellStyle name="Millares 12 7" xfId="9705"/>
    <cellStyle name="Millares 12 7 2" xfId="9706"/>
    <cellStyle name="Millares 12 7 2 2" xfId="9707"/>
    <cellStyle name="Millares 12 7 3" xfId="9708"/>
    <cellStyle name="Millares 12 7 3 2" xfId="9709"/>
    <cellStyle name="Millares 12 7 4" xfId="9710"/>
    <cellStyle name="Millares 12 8" xfId="9711"/>
    <cellStyle name="Millares 12 8 2" xfId="9712"/>
    <cellStyle name="Millares 12 8 2 2" xfId="9713"/>
    <cellStyle name="Millares 12 8 3" xfId="9714"/>
    <cellStyle name="Millares 12 8 3 2" xfId="9715"/>
    <cellStyle name="Millares 12 8 4" xfId="9716"/>
    <cellStyle name="Millares 12 9" xfId="9717"/>
    <cellStyle name="Millares 12 9 2" xfId="9718"/>
    <cellStyle name="Millares 12 9 2 2" xfId="9719"/>
    <cellStyle name="Millares 12 9 3" xfId="9720"/>
    <cellStyle name="Millares 12 9 3 2" xfId="9721"/>
    <cellStyle name="Millares 12 9 4" xfId="9722"/>
    <cellStyle name="Millares 13" xfId="9723"/>
    <cellStyle name="Millares 13 10" xfId="9724"/>
    <cellStyle name="Millares 13 10 2" xfId="9725"/>
    <cellStyle name="Millares 13 10 2 2" xfId="9726"/>
    <cellStyle name="Millares 13 10 3" xfId="9727"/>
    <cellStyle name="Millares 13 10 3 2" xfId="9728"/>
    <cellStyle name="Millares 13 10 4" xfId="9729"/>
    <cellStyle name="Millares 13 11" xfId="9730"/>
    <cellStyle name="Millares 13 11 2" xfId="9731"/>
    <cellStyle name="Millares 13 11 2 2" xfId="9732"/>
    <cellStyle name="Millares 13 11 3" xfId="9733"/>
    <cellStyle name="Millares 13 11 3 2" xfId="9734"/>
    <cellStyle name="Millares 13 11 4" xfId="9735"/>
    <cellStyle name="Millares 13 12" xfId="9736"/>
    <cellStyle name="Millares 13 12 2" xfId="9737"/>
    <cellStyle name="Millares 13 12 2 2" xfId="9738"/>
    <cellStyle name="Millares 13 12 3" xfId="9739"/>
    <cellStyle name="Millares 13 12 3 2" xfId="9740"/>
    <cellStyle name="Millares 13 12 4" xfId="9741"/>
    <cellStyle name="Millares 13 13" xfId="9742"/>
    <cellStyle name="Millares 13 13 2" xfId="9743"/>
    <cellStyle name="Millares 13 13 2 2" xfId="9744"/>
    <cellStyle name="Millares 13 13 3" xfId="9745"/>
    <cellStyle name="Millares 13 13 3 2" xfId="9746"/>
    <cellStyle name="Millares 13 13 4" xfId="9747"/>
    <cellStyle name="Millares 13 14" xfId="9748"/>
    <cellStyle name="Millares 13 14 2" xfId="9749"/>
    <cellStyle name="Millares 13 14 2 2" xfId="9750"/>
    <cellStyle name="Millares 13 14 3" xfId="9751"/>
    <cellStyle name="Millares 13 14 3 2" xfId="9752"/>
    <cellStyle name="Millares 13 14 4" xfId="9753"/>
    <cellStyle name="Millares 13 15" xfId="9754"/>
    <cellStyle name="Millares 13 15 2" xfId="9755"/>
    <cellStyle name="Millares 13 15 2 2" xfId="9756"/>
    <cellStyle name="Millares 13 15 3" xfId="9757"/>
    <cellStyle name="Millares 13 15 3 2" xfId="9758"/>
    <cellStyle name="Millares 13 15 4" xfId="9759"/>
    <cellStyle name="Millares 13 16" xfId="9760"/>
    <cellStyle name="Millares 13 16 2" xfId="9761"/>
    <cellStyle name="Millares 13 16 2 2" xfId="9762"/>
    <cellStyle name="Millares 13 16 3" xfId="9763"/>
    <cellStyle name="Millares 13 16 3 2" xfId="9764"/>
    <cellStyle name="Millares 13 16 4" xfId="9765"/>
    <cellStyle name="Millares 13 17" xfId="9766"/>
    <cellStyle name="Millares 13 17 2" xfId="9767"/>
    <cellStyle name="Millares 13 17 2 2" xfId="9768"/>
    <cellStyle name="Millares 13 17 3" xfId="9769"/>
    <cellStyle name="Millares 13 17 3 2" xfId="9770"/>
    <cellStyle name="Millares 13 17 4" xfId="9771"/>
    <cellStyle name="Millares 13 18" xfId="9772"/>
    <cellStyle name="Millares 13 18 2" xfId="9773"/>
    <cellStyle name="Millares 13 18 2 2" xfId="9774"/>
    <cellStyle name="Millares 13 18 3" xfId="9775"/>
    <cellStyle name="Millares 13 18 3 2" xfId="9776"/>
    <cellStyle name="Millares 13 18 4" xfId="9777"/>
    <cellStyle name="Millares 13 19" xfId="9778"/>
    <cellStyle name="Millares 13 19 2" xfId="9779"/>
    <cellStyle name="Millares 13 19 2 2" xfId="9780"/>
    <cellStyle name="Millares 13 19 3" xfId="9781"/>
    <cellStyle name="Millares 13 19 3 2" xfId="9782"/>
    <cellStyle name="Millares 13 19 4" xfId="9783"/>
    <cellStyle name="Millares 13 2" xfId="9784"/>
    <cellStyle name="Millares 13 2 2" xfId="9785"/>
    <cellStyle name="Millares 13 2 2 2" xfId="9786"/>
    <cellStyle name="Millares 13 2 3" xfId="9787"/>
    <cellStyle name="Millares 13 2 3 2" xfId="9788"/>
    <cellStyle name="Millares 13 2 4" xfId="9789"/>
    <cellStyle name="Millares 13 2 5" xfId="9790"/>
    <cellStyle name="Millares 13 20" xfId="9791"/>
    <cellStyle name="Millares 13 20 2" xfId="9792"/>
    <cellStyle name="Millares 13 20 2 2" xfId="9793"/>
    <cellStyle name="Millares 13 20 3" xfId="9794"/>
    <cellStyle name="Millares 13 20 3 2" xfId="9795"/>
    <cellStyle name="Millares 13 20 4" xfId="9796"/>
    <cellStyle name="Millares 13 21" xfId="9797"/>
    <cellStyle name="Millares 13 21 2" xfId="9798"/>
    <cellStyle name="Millares 13 21 2 2" xfId="9799"/>
    <cellStyle name="Millares 13 21 3" xfId="9800"/>
    <cellStyle name="Millares 13 21 3 2" xfId="9801"/>
    <cellStyle name="Millares 13 21 4" xfId="9802"/>
    <cellStyle name="Millares 13 22" xfId="9803"/>
    <cellStyle name="Millares 13 22 2" xfId="9804"/>
    <cellStyle name="Millares 13 22 2 2" xfId="9805"/>
    <cellStyle name="Millares 13 22 3" xfId="9806"/>
    <cellStyle name="Millares 13 22 3 2" xfId="9807"/>
    <cellStyle name="Millares 13 22 4" xfId="9808"/>
    <cellStyle name="Millares 13 23" xfId="9809"/>
    <cellStyle name="Millares 13 23 2" xfId="9810"/>
    <cellStyle name="Millares 13 23 2 2" xfId="9811"/>
    <cellStyle name="Millares 13 23 3" xfId="9812"/>
    <cellStyle name="Millares 13 23 3 2" xfId="9813"/>
    <cellStyle name="Millares 13 23 4" xfId="9814"/>
    <cellStyle name="Millares 13 24" xfId="9815"/>
    <cellStyle name="Millares 13 24 2" xfId="9816"/>
    <cellStyle name="Millares 13 24 2 2" xfId="9817"/>
    <cellStyle name="Millares 13 24 3" xfId="9818"/>
    <cellStyle name="Millares 13 24 3 2" xfId="9819"/>
    <cellStyle name="Millares 13 24 4" xfId="9820"/>
    <cellStyle name="Millares 13 25" xfId="9821"/>
    <cellStyle name="Millares 13 25 2" xfId="9822"/>
    <cellStyle name="Millares 13 25 2 2" xfId="9823"/>
    <cellStyle name="Millares 13 25 3" xfId="9824"/>
    <cellStyle name="Millares 13 25 3 2" xfId="9825"/>
    <cellStyle name="Millares 13 25 4" xfId="9826"/>
    <cellStyle name="Millares 13 26" xfId="9827"/>
    <cellStyle name="Millares 13 26 2" xfId="9828"/>
    <cellStyle name="Millares 13 26 2 2" xfId="9829"/>
    <cellStyle name="Millares 13 26 3" xfId="9830"/>
    <cellStyle name="Millares 13 26 3 2" xfId="9831"/>
    <cellStyle name="Millares 13 26 4" xfId="9832"/>
    <cellStyle name="Millares 13 27" xfId="9833"/>
    <cellStyle name="Millares 13 27 2" xfId="9834"/>
    <cellStyle name="Millares 13 27 2 2" xfId="9835"/>
    <cellStyle name="Millares 13 27 3" xfId="9836"/>
    <cellStyle name="Millares 13 27 3 2" xfId="9837"/>
    <cellStyle name="Millares 13 27 4" xfId="9838"/>
    <cellStyle name="Millares 13 28" xfId="9839"/>
    <cellStyle name="Millares 13 28 2" xfId="9840"/>
    <cellStyle name="Millares 13 28 2 2" xfId="9841"/>
    <cellStyle name="Millares 13 28 3" xfId="9842"/>
    <cellStyle name="Millares 13 28 3 2" xfId="9843"/>
    <cellStyle name="Millares 13 28 4" xfId="9844"/>
    <cellStyle name="Millares 13 29" xfId="9845"/>
    <cellStyle name="Millares 13 29 2" xfId="9846"/>
    <cellStyle name="Millares 13 29 2 2" xfId="9847"/>
    <cellStyle name="Millares 13 29 3" xfId="9848"/>
    <cellStyle name="Millares 13 29 3 2" xfId="9849"/>
    <cellStyle name="Millares 13 29 4" xfId="9850"/>
    <cellStyle name="Millares 13 3" xfId="9851"/>
    <cellStyle name="Millares 13 3 2" xfId="9852"/>
    <cellStyle name="Millares 13 3 2 2" xfId="9853"/>
    <cellStyle name="Millares 13 3 3" xfId="9854"/>
    <cellStyle name="Millares 13 3 3 2" xfId="9855"/>
    <cellStyle name="Millares 13 3 4" xfId="9856"/>
    <cellStyle name="Millares 13 30" xfId="9857"/>
    <cellStyle name="Millares 13 30 2" xfId="9858"/>
    <cellStyle name="Millares 13 30 2 2" xfId="9859"/>
    <cellStyle name="Millares 13 30 3" xfId="9860"/>
    <cellStyle name="Millares 13 30 3 2" xfId="9861"/>
    <cellStyle name="Millares 13 30 4" xfId="9862"/>
    <cellStyle name="Millares 13 31" xfId="9863"/>
    <cellStyle name="Millares 13 31 2" xfId="9864"/>
    <cellStyle name="Millares 13 31 2 2" xfId="9865"/>
    <cellStyle name="Millares 13 31 3" xfId="9866"/>
    <cellStyle name="Millares 13 31 3 2" xfId="9867"/>
    <cellStyle name="Millares 13 31 4" xfId="9868"/>
    <cellStyle name="Millares 13 32" xfId="9869"/>
    <cellStyle name="Millares 13 32 2" xfId="9870"/>
    <cellStyle name="Millares 13 32 2 2" xfId="9871"/>
    <cellStyle name="Millares 13 32 3" xfId="9872"/>
    <cellStyle name="Millares 13 32 3 2" xfId="9873"/>
    <cellStyle name="Millares 13 32 4" xfId="9874"/>
    <cellStyle name="Millares 13 33" xfId="9875"/>
    <cellStyle name="Millares 13 33 2" xfId="9876"/>
    <cellStyle name="Millares 13 33 2 2" xfId="9877"/>
    <cellStyle name="Millares 13 33 3" xfId="9878"/>
    <cellStyle name="Millares 13 33 3 2" xfId="9879"/>
    <cellStyle name="Millares 13 33 4" xfId="9880"/>
    <cellStyle name="Millares 13 34" xfId="9881"/>
    <cellStyle name="Millares 13 34 2" xfId="9882"/>
    <cellStyle name="Millares 13 34 2 2" xfId="9883"/>
    <cellStyle name="Millares 13 34 3" xfId="9884"/>
    <cellStyle name="Millares 13 34 3 2" xfId="9885"/>
    <cellStyle name="Millares 13 34 4" xfId="9886"/>
    <cellStyle name="Millares 13 35" xfId="9887"/>
    <cellStyle name="Millares 13 36" xfId="9888"/>
    <cellStyle name="Millares 13 37" xfId="9889"/>
    <cellStyle name="Millares 13 38" xfId="9890"/>
    <cellStyle name="Millares 13 39" xfId="9891"/>
    <cellStyle name="Millares 13 4" xfId="9892"/>
    <cellStyle name="Millares 13 4 2" xfId="9893"/>
    <cellStyle name="Millares 13 4 2 2" xfId="9894"/>
    <cellStyle name="Millares 13 4 3" xfId="9895"/>
    <cellStyle name="Millares 13 4 3 2" xfId="9896"/>
    <cellStyle name="Millares 13 4 4" xfId="9897"/>
    <cellStyle name="Millares 13 40" xfId="9898"/>
    <cellStyle name="Millares 13 5" xfId="9899"/>
    <cellStyle name="Millares 13 5 2" xfId="9900"/>
    <cellStyle name="Millares 13 5 2 2" xfId="9901"/>
    <cellStyle name="Millares 13 5 3" xfId="9902"/>
    <cellStyle name="Millares 13 5 3 2" xfId="9903"/>
    <cellStyle name="Millares 13 5 4" xfId="9904"/>
    <cellStyle name="Millares 13 6" xfId="9905"/>
    <cellStyle name="Millares 13 6 2" xfId="9906"/>
    <cellStyle name="Millares 13 6 2 2" xfId="9907"/>
    <cellStyle name="Millares 13 6 3" xfId="9908"/>
    <cellStyle name="Millares 13 6 3 2" xfId="9909"/>
    <cellStyle name="Millares 13 6 4" xfId="9910"/>
    <cellStyle name="Millares 13 7" xfId="9911"/>
    <cellStyle name="Millares 13 7 2" xfId="9912"/>
    <cellStyle name="Millares 13 7 2 2" xfId="9913"/>
    <cellStyle name="Millares 13 7 3" xfId="9914"/>
    <cellStyle name="Millares 13 7 3 2" xfId="9915"/>
    <cellStyle name="Millares 13 7 4" xfId="9916"/>
    <cellStyle name="Millares 13 8" xfId="9917"/>
    <cellStyle name="Millares 13 8 2" xfId="9918"/>
    <cellStyle name="Millares 13 8 2 2" xfId="9919"/>
    <cellStyle name="Millares 13 8 3" xfId="9920"/>
    <cellStyle name="Millares 13 8 3 2" xfId="9921"/>
    <cellStyle name="Millares 13 8 4" xfId="9922"/>
    <cellStyle name="Millares 13 9" xfId="9923"/>
    <cellStyle name="Millares 13 9 2" xfId="9924"/>
    <cellStyle name="Millares 13 9 2 2" xfId="9925"/>
    <cellStyle name="Millares 13 9 3" xfId="9926"/>
    <cellStyle name="Millares 13 9 3 2" xfId="9927"/>
    <cellStyle name="Millares 13 9 4" xfId="9928"/>
    <cellStyle name="Millares 14" xfId="9929"/>
    <cellStyle name="Millares 14 10" xfId="9930"/>
    <cellStyle name="Millares 14 10 2" xfId="9931"/>
    <cellStyle name="Millares 14 10 2 2" xfId="9932"/>
    <cellStyle name="Millares 14 10 3" xfId="9933"/>
    <cellStyle name="Millares 14 10 3 2" xfId="9934"/>
    <cellStyle name="Millares 14 10 4" xfId="9935"/>
    <cellStyle name="Millares 14 11" xfId="9936"/>
    <cellStyle name="Millares 14 11 2" xfId="9937"/>
    <cellStyle name="Millares 14 11 2 2" xfId="9938"/>
    <cellStyle name="Millares 14 11 3" xfId="9939"/>
    <cellStyle name="Millares 14 11 3 2" xfId="9940"/>
    <cellStyle name="Millares 14 11 4" xfId="9941"/>
    <cellStyle name="Millares 14 12" xfId="9942"/>
    <cellStyle name="Millares 14 12 2" xfId="9943"/>
    <cellStyle name="Millares 14 12 2 2" xfId="9944"/>
    <cellStyle name="Millares 14 12 3" xfId="9945"/>
    <cellStyle name="Millares 14 12 3 2" xfId="9946"/>
    <cellStyle name="Millares 14 12 4" xfId="9947"/>
    <cellStyle name="Millares 14 13" xfId="9948"/>
    <cellStyle name="Millares 14 13 2" xfId="9949"/>
    <cellStyle name="Millares 14 13 2 2" xfId="9950"/>
    <cellStyle name="Millares 14 13 3" xfId="9951"/>
    <cellStyle name="Millares 14 13 3 2" xfId="9952"/>
    <cellStyle name="Millares 14 13 4" xfId="9953"/>
    <cellStyle name="Millares 14 14" xfId="9954"/>
    <cellStyle name="Millares 14 14 2" xfId="9955"/>
    <cellStyle name="Millares 14 14 2 2" xfId="9956"/>
    <cellStyle name="Millares 14 14 3" xfId="9957"/>
    <cellStyle name="Millares 14 14 3 2" xfId="9958"/>
    <cellStyle name="Millares 14 14 4" xfId="9959"/>
    <cellStyle name="Millares 14 15" xfId="9960"/>
    <cellStyle name="Millares 14 15 2" xfId="9961"/>
    <cellStyle name="Millares 14 15 2 2" xfId="9962"/>
    <cellStyle name="Millares 14 15 3" xfId="9963"/>
    <cellStyle name="Millares 14 15 3 2" xfId="9964"/>
    <cellStyle name="Millares 14 15 4" xfId="9965"/>
    <cellStyle name="Millares 14 16" xfId="9966"/>
    <cellStyle name="Millares 14 16 2" xfId="9967"/>
    <cellStyle name="Millares 14 16 2 2" xfId="9968"/>
    <cellStyle name="Millares 14 16 3" xfId="9969"/>
    <cellStyle name="Millares 14 16 3 2" xfId="9970"/>
    <cellStyle name="Millares 14 16 4" xfId="9971"/>
    <cellStyle name="Millares 14 17" xfId="9972"/>
    <cellStyle name="Millares 14 17 2" xfId="9973"/>
    <cellStyle name="Millares 14 17 2 2" xfId="9974"/>
    <cellStyle name="Millares 14 17 3" xfId="9975"/>
    <cellStyle name="Millares 14 17 3 2" xfId="9976"/>
    <cellStyle name="Millares 14 17 4" xfId="9977"/>
    <cellStyle name="Millares 14 18" xfId="9978"/>
    <cellStyle name="Millares 14 18 2" xfId="9979"/>
    <cellStyle name="Millares 14 18 2 2" xfId="9980"/>
    <cellStyle name="Millares 14 18 3" xfId="9981"/>
    <cellStyle name="Millares 14 18 3 2" xfId="9982"/>
    <cellStyle name="Millares 14 18 4" xfId="9983"/>
    <cellStyle name="Millares 14 19" xfId="9984"/>
    <cellStyle name="Millares 14 19 2" xfId="9985"/>
    <cellStyle name="Millares 14 19 2 2" xfId="9986"/>
    <cellStyle name="Millares 14 19 3" xfId="9987"/>
    <cellStyle name="Millares 14 19 3 2" xfId="9988"/>
    <cellStyle name="Millares 14 19 4" xfId="9989"/>
    <cellStyle name="Millares 14 2" xfId="9990"/>
    <cellStyle name="Millares 14 2 2" xfId="9991"/>
    <cellStyle name="Millares 14 2 2 2" xfId="9992"/>
    <cellStyle name="Millares 14 2 3" xfId="9993"/>
    <cellStyle name="Millares 14 2 3 2" xfId="9994"/>
    <cellStyle name="Millares 14 2 4" xfId="9995"/>
    <cellStyle name="Millares 14 2 5" xfId="9996"/>
    <cellStyle name="Millares 14 2 6" xfId="9997"/>
    <cellStyle name="Millares 14 20" xfId="9998"/>
    <cellStyle name="Millares 14 20 2" xfId="9999"/>
    <cellStyle name="Millares 14 20 2 2" xfId="10000"/>
    <cellStyle name="Millares 14 20 3" xfId="10001"/>
    <cellStyle name="Millares 14 20 3 2" xfId="10002"/>
    <cellStyle name="Millares 14 20 4" xfId="10003"/>
    <cellStyle name="Millares 14 21" xfId="10004"/>
    <cellStyle name="Millares 14 21 2" xfId="10005"/>
    <cellStyle name="Millares 14 21 2 2" xfId="10006"/>
    <cellStyle name="Millares 14 21 3" xfId="10007"/>
    <cellStyle name="Millares 14 21 3 2" xfId="10008"/>
    <cellStyle name="Millares 14 21 4" xfId="10009"/>
    <cellStyle name="Millares 14 22" xfId="10010"/>
    <cellStyle name="Millares 14 22 2" xfId="10011"/>
    <cellStyle name="Millares 14 22 2 2" xfId="10012"/>
    <cellStyle name="Millares 14 22 3" xfId="10013"/>
    <cellStyle name="Millares 14 22 3 2" xfId="10014"/>
    <cellStyle name="Millares 14 22 4" xfId="10015"/>
    <cellStyle name="Millares 14 23" xfId="10016"/>
    <cellStyle name="Millares 14 23 2" xfId="10017"/>
    <cellStyle name="Millares 14 23 2 2" xfId="10018"/>
    <cellStyle name="Millares 14 23 3" xfId="10019"/>
    <cellStyle name="Millares 14 23 3 2" xfId="10020"/>
    <cellStyle name="Millares 14 23 4" xfId="10021"/>
    <cellStyle name="Millares 14 24" xfId="10022"/>
    <cellStyle name="Millares 14 24 2" xfId="10023"/>
    <cellStyle name="Millares 14 24 2 2" xfId="10024"/>
    <cellStyle name="Millares 14 24 3" xfId="10025"/>
    <cellStyle name="Millares 14 24 3 2" xfId="10026"/>
    <cellStyle name="Millares 14 24 4" xfId="10027"/>
    <cellStyle name="Millares 14 25" xfId="10028"/>
    <cellStyle name="Millares 14 25 2" xfId="10029"/>
    <cellStyle name="Millares 14 25 2 2" xfId="10030"/>
    <cellStyle name="Millares 14 25 3" xfId="10031"/>
    <cellStyle name="Millares 14 25 3 2" xfId="10032"/>
    <cellStyle name="Millares 14 25 4" xfId="10033"/>
    <cellStyle name="Millares 14 26" xfId="10034"/>
    <cellStyle name="Millares 14 26 2" xfId="10035"/>
    <cellStyle name="Millares 14 26 2 2" xfId="10036"/>
    <cellStyle name="Millares 14 26 3" xfId="10037"/>
    <cellStyle name="Millares 14 26 3 2" xfId="10038"/>
    <cellStyle name="Millares 14 26 4" xfId="10039"/>
    <cellStyle name="Millares 14 27" xfId="10040"/>
    <cellStyle name="Millares 14 27 2" xfId="10041"/>
    <cellStyle name="Millares 14 27 2 2" xfId="10042"/>
    <cellStyle name="Millares 14 27 3" xfId="10043"/>
    <cellStyle name="Millares 14 27 3 2" xfId="10044"/>
    <cellStyle name="Millares 14 27 4" xfId="10045"/>
    <cellStyle name="Millares 14 28" xfId="10046"/>
    <cellStyle name="Millares 14 28 2" xfId="10047"/>
    <cellStyle name="Millares 14 28 2 2" xfId="10048"/>
    <cellStyle name="Millares 14 28 3" xfId="10049"/>
    <cellStyle name="Millares 14 28 3 2" xfId="10050"/>
    <cellStyle name="Millares 14 28 4" xfId="10051"/>
    <cellStyle name="Millares 14 29" xfId="10052"/>
    <cellStyle name="Millares 14 29 2" xfId="10053"/>
    <cellStyle name="Millares 14 29 2 2" xfId="10054"/>
    <cellStyle name="Millares 14 29 3" xfId="10055"/>
    <cellStyle name="Millares 14 29 3 2" xfId="10056"/>
    <cellStyle name="Millares 14 29 4" xfId="10057"/>
    <cellStyle name="Millares 14 3" xfId="10058"/>
    <cellStyle name="Millares 14 3 2" xfId="10059"/>
    <cellStyle name="Millares 14 3 2 2" xfId="10060"/>
    <cellStyle name="Millares 14 3 3" xfId="10061"/>
    <cellStyle name="Millares 14 3 3 2" xfId="10062"/>
    <cellStyle name="Millares 14 3 4" xfId="10063"/>
    <cellStyle name="Millares 14 30" xfId="10064"/>
    <cellStyle name="Millares 14 30 2" xfId="10065"/>
    <cellStyle name="Millares 14 30 2 2" xfId="10066"/>
    <cellStyle name="Millares 14 30 3" xfId="10067"/>
    <cellStyle name="Millares 14 30 3 2" xfId="10068"/>
    <cellStyle name="Millares 14 30 4" xfId="10069"/>
    <cellStyle name="Millares 14 31" xfId="10070"/>
    <cellStyle name="Millares 14 31 2" xfId="10071"/>
    <cellStyle name="Millares 14 31 2 2" xfId="10072"/>
    <cellStyle name="Millares 14 31 3" xfId="10073"/>
    <cellStyle name="Millares 14 31 3 2" xfId="10074"/>
    <cellStyle name="Millares 14 31 4" xfId="10075"/>
    <cellStyle name="Millares 14 32" xfId="10076"/>
    <cellStyle name="Millares 14 32 2" xfId="10077"/>
    <cellStyle name="Millares 14 32 2 2" xfId="10078"/>
    <cellStyle name="Millares 14 32 3" xfId="10079"/>
    <cellStyle name="Millares 14 32 3 2" xfId="10080"/>
    <cellStyle name="Millares 14 32 4" xfId="10081"/>
    <cellStyle name="Millares 14 33" xfId="10082"/>
    <cellStyle name="Millares 14 33 2" xfId="10083"/>
    <cellStyle name="Millares 14 33 2 2" xfId="10084"/>
    <cellStyle name="Millares 14 33 3" xfId="10085"/>
    <cellStyle name="Millares 14 33 3 2" xfId="10086"/>
    <cellStyle name="Millares 14 33 4" xfId="10087"/>
    <cellStyle name="Millares 14 34" xfId="10088"/>
    <cellStyle name="Millares 14 34 2" xfId="10089"/>
    <cellStyle name="Millares 14 34 2 2" xfId="10090"/>
    <cellStyle name="Millares 14 34 3" xfId="10091"/>
    <cellStyle name="Millares 14 34 3 2" xfId="10092"/>
    <cellStyle name="Millares 14 34 4" xfId="10093"/>
    <cellStyle name="Millares 14 35" xfId="10094"/>
    <cellStyle name="Millares 14 36" xfId="10095"/>
    <cellStyle name="Millares 14 37" xfId="10096"/>
    <cellStyle name="Millares 14 38" xfId="10097"/>
    <cellStyle name="Millares 14 39" xfId="10098"/>
    <cellStyle name="Millares 14 4" xfId="10099"/>
    <cellStyle name="Millares 14 4 2" xfId="10100"/>
    <cellStyle name="Millares 14 4 2 2" xfId="10101"/>
    <cellStyle name="Millares 14 4 3" xfId="10102"/>
    <cellStyle name="Millares 14 4 3 2" xfId="10103"/>
    <cellStyle name="Millares 14 4 4" xfId="10104"/>
    <cellStyle name="Millares 14 40" xfId="10105"/>
    <cellStyle name="Millares 14 5" xfId="10106"/>
    <cellStyle name="Millares 14 5 2" xfId="10107"/>
    <cellStyle name="Millares 14 5 2 2" xfId="10108"/>
    <cellStyle name="Millares 14 5 3" xfId="10109"/>
    <cellStyle name="Millares 14 5 3 2" xfId="10110"/>
    <cellStyle name="Millares 14 5 4" xfId="10111"/>
    <cellStyle name="Millares 14 6" xfId="10112"/>
    <cellStyle name="Millares 14 6 2" xfId="10113"/>
    <cellStyle name="Millares 14 6 2 2" xfId="10114"/>
    <cellStyle name="Millares 14 6 3" xfId="10115"/>
    <cellStyle name="Millares 14 6 3 2" xfId="10116"/>
    <cellStyle name="Millares 14 6 4" xfId="10117"/>
    <cellStyle name="Millares 14 7" xfId="10118"/>
    <cellStyle name="Millares 14 7 2" xfId="10119"/>
    <cellStyle name="Millares 14 7 2 2" xfId="10120"/>
    <cellStyle name="Millares 14 7 3" xfId="10121"/>
    <cellStyle name="Millares 14 7 3 2" xfId="10122"/>
    <cellStyle name="Millares 14 7 4" xfId="10123"/>
    <cellStyle name="Millares 14 8" xfId="10124"/>
    <cellStyle name="Millares 14 8 2" xfId="10125"/>
    <cellStyle name="Millares 14 8 2 2" xfId="10126"/>
    <cellStyle name="Millares 14 8 3" xfId="10127"/>
    <cellStyle name="Millares 14 8 3 2" xfId="10128"/>
    <cellStyle name="Millares 14 8 4" xfId="10129"/>
    <cellStyle name="Millares 14 9" xfId="10130"/>
    <cellStyle name="Millares 14 9 2" xfId="10131"/>
    <cellStyle name="Millares 14 9 2 2" xfId="10132"/>
    <cellStyle name="Millares 14 9 3" xfId="10133"/>
    <cellStyle name="Millares 14 9 3 2" xfId="10134"/>
    <cellStyle name="Millares 14 9 4" xfId="10135"/>
    <cellStyle name="Millares 15" xfId="10136"/>
    <cellStyle name="Millares 15 10" xfId="10137"/>
    <cellStyle name="Millares 15 10 2" xfId="10138"/>
    <cellStyle name="Millares 15 10 2 2" xfId="10139"/>
    <cellStyle name="Millares 15 10 3" xfId="10140"/>
    <cellStyle name="Millares 15 10 3 2" xfId="10141"/>
    <cellStyle name="Millares 15 10 4" xfId="10142"/>
    <cellStyle name="Millares 15 11" xfId="10143"/>
    <cellStyle name="Millares 15 11 2" xfId="10144"/>
    <cellStyle name="Millares 15 11 2 2" xfId="10145"/>
    <cellStyle name="Millares 15 11 3" xfId="10146"/>
    <cellStyle name="Millares 15 11 3 2" xfId="10147"/>
    <cellStyle name="Millares 15 11 4" xfId="10148"/>
    <cellStyle name="Millares 15 12" xfId="10149"/>
    <cellStyle name="Millares 15 12 2" xfId="10150"/>
    <cellStyle name="Millares 15 12 2 2" xfId="10151"/>
    <cellStyle name="Millares 15 12 3" xfId="10152"/>
    <cellStyle name="Millares 15 12 3 2" xfId="10153"/>
    <cellStyle name="Millares 15 12 4" xfId="10154"/>
    <cellStyle name="Millares 15 13" xfId="10155"/>
    <cellStyle name="Millares 15 13 2" xfId="10156"/>
    <cellStyle name="Millares 15 13 2 2" xfId="10157"/>
    <cellStyle name="Millares 15 13 3" xfId="10158"/>
    <cellStyle name="Millares 15 13 3 2" xfId="10159"/>
    <cellStyle name="Millares 15 13 4" xfId="10160"/>
    <cellStyle name="Millares 15 14" xfId="10161"/>
    <cellStyle name="Millares 15 14 2" xfId="10162"/>
    <cellStyle name="Millares 15 14 2 2" xfId="10163"/>
    <cellStyle name="Millares 15 14 3" xfId="10164"/>
    <cellStyle name="Millares 15 14 3 2" xfId="10165"/>
    <cellStyle name="Millares 15 14 4" xfId="10166"/>
    <cellStyle name="Millares 15 15" xfId="10167"/>
    <cellStyle name="Millares 15 15 2" xfId="10168"/>
    <cellStyle name="Millares 15 15 2 2" xfId="10169"/>
    <cellStyle name="Millares 15 15 3" xfId="10170"/>
    <cellStyle name="Millares 15 15 3 2" xfId="10171"/>
    <cellStyle name="Millares 15 15 4" xfId="10172"/>
    <cellStyle name="Millares 15 16" xfId="10173"/>
    <cellStyle name="Millares 15 16 2" xfId="10174"/>
    <cellStyle name="Millares 15 16 2 2" xfId="10175"/>
    <cellStyle name="Millares 15 16 3" xfId="10176"/>
    <cellStyle name="Millares 15 16 3 2" xfId="10177"/>
    <cellStyle name="Millares 15 16 4" xfId="10178"/>
    <cellStyle name="Millares 15 17" xfId="10179"/>
    <cellStyle name="Millares 15 17 2" xfId="10180"/>
    <cellStyle name="Millares 15 17 2 2" xfId="10181"/>
    <cellStyle name="Millares 15 17 3" xfId="10182"/>
    <cellStyle name="Millares 15 17 3 2" xfId="10183"/>
    <cellStyle name="Millares 15 17 4" xfId="10184"/>
    <cellStyle name="Millares 15 18" xfId="10185"/>
    <cellStyle name="Millares 15 18 2" xfId="10186"/>
    <cellStyle name="Millares 15 18 2 2" xfId="10187"/>
    <cellStyle name="Millares 15 18 3" xfId="10188"/>
    <cellStyle name="Millares 15 18 3 2" xfId="10189"/>
    <cellStyle name="Millares 15 18 4" xfId="10190"/>
    <cellStyle name="Millares 15 19" xfId="10191"/>
    <cellStyle name="Millares 15 19 2" xfId="10192"/>
    <cellStyle name="Millares 15 19 2 2" xfId="10193"/>
    <cellStyle name="Millares 15 19 3" xfId="10194"/>
    <cellStyle name="Millares 15 19 3 2" xfId="10195"/>
    <cellStyle name="Millares 15 19 4" xfId="10196"/>
    <cellStyle name="Millares 15 2" xfId="10197"/>
    <cellStyle name="Millares 15 2 2" xfId="10198"/>
    <cellStyle name="Millares 15 2 2 2" xfId="10199"/>
    <cellStyle name="Millares 15 2 3" xfId="10200"/>
    <cellStyle name="Millares 15 2 3 2" xfId="10201"/>
    <cellStyle name="Millares 15 2 4" xfId="10202"/>
    <cellStyle name="Millares 15 2 5" xfId="10203"/>
    <cellStyle name="Millares 15 2 6" xfId="10204"/>
    <cellStyle name="Millares 15 20" xfId="10205"/>
    <cellStyle name="Millares 15 20 2" xfId="10206"/>
    <cellStyle name="Millares 15 20 2 2" xfId="10207"/>
    <cellStyle name="Millares 15 20 3" xfId="10208"/>
    <cellStyle name="Millares 15 20 3 2" xfId="10209"/>
    <cellStyle name="Millares 15 20 4" xfId="10210"/>
    <cellStyle name="Millares 15 21" xfId="10211"/>
    <cellStyle name="Millares 15 21 2" xfId="10212"/>
    <cellStyle name="Millares 15 21 2 2" xfId="10213"/>
    <cellStyle name="Millares 15 21 3" xfId="10214"/>
    <cellStyle name="Millares 15 21 3 2" xfId="10215"/>
    <cellStyle name="Millares 15 21 4" xfId="10216"/>
    <cellStyle name="Millares 15 22" xfId="10217"/>
    <cellStyle name="Millares 15 22 2" xfId="10218"/>
    <cellStyle name="Millares 15 22 2 2" xfId="10219"/>
    <cellStyle name="Millares 15 22 3" xfId="10220"/>
    <cellStyle name="Millares 15 22 3 2" xfId="10221"/>
    <cellStyle name="Millares 15 22 4" xfId="10222"/>
    <cellStyle name="Millares 15 23" xfId="10223"/>
    <cellStyle name="Millares 15 23 2" xfId="10224"/>
    <cellStyle name="Millares 15 23 2 2" xfId="10225"/>
    <cellStyle name="Millares 15 23 3" xfId="10226"/>
    <cellStyle name="Millares 15 23 3 2" xfId="10227"/>
    <cellStyle name="Millares 15 23 4" xfId="10228"/>
    <cellStyle name="Millares 15 24" xfId="10229"/>
    <cellStyle name="Millares 15 24 2" xfId="10230"/>
    <cellStyle name="Millares 15 24 2 2" xfId="10231"/>
    <cellStyle name="Millares 15 24 3" xfId="10232"/>
    <cellStyle name="Millares 15 24 3 2" xfId="10233"/>
    <cellStyle name="Millares 15 24 4" xfId="10234"/>
    <cellStyle name="Millares 15 25" xfId="10235"/>
    <cellStyle name="Millares 15 25 2" xfId="10236"/>
    <cellStyle name="Millares 15 25 2 2" xfId="10237"/>
    <cellStyle name="Millares 15 25 3" xfId="10238"/>
    <cellStyle name="Millares 15 25 3 2" xfId="10239"/>
    <cellStyle name="Millares 15 25 4" xfId="10240"/>
    <cellStyle name="Millares 15 26" xfId="10241"/>
    <cellStyle name="Millares 15 26 2" xfId="10242"/>
    <cellStyle name="Millares 15 26 2 2" xfId="10243"/>
    <cellStyle name="Millares 15 26 3" xfId="10244"/>
    <cellStyle name="Millares 15 26 3 2" xfId="10245"/>
    <cellStyle name="Millares 15 26 4" xfId="10246"/>
    <cellStyle name="Millares 15 27" xfId="10247"/>
    <cellStyle name="Millares 15 27 2" xfId="10248"/>
    <cellStyle name="Millares 15 27 2 2" xfId="10249"/>
    <cellStyle name="Millares 15 27 3" xfId="10250"/>
    <cellStyle name="Millares 15 27 3 2" xfId="10251"/>
    <cellStyle name="Millares 15 27 4" xfId="10252"/>
    <cellStyle name="Millares 15 28" xfId="10253"/>
    <cellStyle name="Millares 15 28 2" xfId="10254"/>
    <cellStyle name="Millares 15 28 2 2" xfId="10255"/>
    <cellStyle name="Millares 15 28 3" xfId="10256"/>
    <cellStyle name="Millares 15 28 3 2" xfId="10257"/>
    <cellStyle name="Millares 15 28 4" xfId="10258"/>
    <cellStyle name="Millares 15 29" xfId="10259"/>
    <cellStyle name="Millares 15 29 2" xfId="10260"/>
    <cellStyle name="Millares 15 29 2 2" xfId="10261"/>
    <cellStyle name="Millares 15 29 3" xfId="10262"/>
    <cellStyle name="Millares 15 29 3 2" xfId="10263"/>
    <cellStyle name="Millares 15 29 4" xfId="10264"/>
    <cellStyle name="Millares 15 3" xfId="10265"/>
    <cellStyle name="Millares 15 3 2" xfId="10266"/>
    <cellStyle name="Millares 15 3 2 2" xfId="10267"/>
    <cellStyle name="Millares 15 3 3" xfId="10268"/>
    <cellStyle name="Millares 15 3 3 2" xfId="10269"/>
    <cellStyle name="Millares 15 3 4" xfId="10270"/>
    <cellStyle name="Millares 15 30" xfId="10271"/>
    <cellStyle name="Millares 15 30 2" xfId="10272"/>
    <cellStyle name="Millares 15 30 2 2" xfId="10273"/>
    <cellStyle name="Millares 15 30 3" xfId="10274"/>
    <cellStyle name="Millares 15 30 3 2" xfId="10275"/>
    <cellStyle name="Millares 15 30 4" xfId="10276"/>
    <cellStyle name="Millares 15 31" xfId="10277"/>
    <cellStyle name="Millares 15 31 2" xfId="10278"/>
    <cellStyle name="Millares 15 31 2 2" xfId="10279"/>
    <cellStyle name="Millares 15 31 3" xfId="10280"/>
    <cellStyle name="Millares 15 31 3 2" xfId="10281"/>
    <cellStyle name="Millares 15 31 4" xfId="10282"/>
    <cellStyle name="Millares 15 32" xfId="10283"/>
    <cellStyle name="Millares 15 32 2" xfId="10284"/>
    <cellStyle name="Millares 15 32 2 2" xfId="10285"/>
    <cellStyle name="Millares 15 32 3" xfId="10286"/>
    <cellStyle name="Millares 15 32 3 2" xfId="10287"/>
    <cellStyle name="Millares 15 32 4" xfId="10288"/>
    <cellStyle name="Millares 15 33" xfId="10289"/>
    <cellStyle name="Millares 15 33 2" xfId="10290"/>
    <cellStyle name="Millares 15 33 2 2" xfId="10291"/>
    <cellStyle name="Millares 15 33 3" xfId="10292"/>
    <cellStyle name="Millares 15 33 3 2" xfId="10293"/>
    <cellStyle name="Millares 15 33 4" xfId="10294"/>
    <cellStyle name="Millares 15 34" xfId="10295"/>
    <cellStyle name="Millares 15 34 2" xfId="10296"/>
    <cellStyle name="Millares 15 34 2 2" xfId="10297"/>
    <cellStyle name="Millares 15 34 3" xfId="10298"/>
    <cellStyle name="Millares 15 34 3 2" xfId="10299"/>
    <cellStyle name="Millares 15 34 4" xfId="10300"/>
    <cellStyle name="Millares 15 35" xfId="10301"/>
    <cellStyle name="Millares 15 36" xfId="10302"/>
    <cellStyle name="Millares 15 37" xfId="10303"/>
    <cellStyle name="Millares 15 38" xfId="10304"/>
    <cellStyle name="Millares 15 39" xfId="10305"/>
    <cellStyle name="Millares 15 4" xfId="10306"/>
    <cellStyle name="Millares 15 4 2" xfId="10307"/>
    <cellStyle name="Millares 15 4 2 2" xfId="10308"/>
    <cellStyle name="Millares 15 4 3" xfId="10309"/>
    <cellStyle name="Millares 15 4 3 2" xfId="10310"/>
    <cellStyle name="Millares 15 4 4" xfId="10311"/>
    <cellStyle name="Millares 15 40" xfId="10312"/>
    <cellStyle name="Millares 15 41" xfId="10313"/>
    <cellStyle name="Millares 15 5" xfId="10314"/>
    <cellStyle name="Millares 15 5 2" xfId="10315"/>
    <cellStyle name="Millares 15 5 2 2" xfId="10316"/>
    <cellStyle name="Millares 15 5 3" xfId="10317"/>
    <cellStyle name="Millares 15 5 3 2" xfId="10318"/>
    <cellStyle name="Millares 15 5 4" xfId="10319"/>
    <cellStyle name="Millares 15 6" xfId="10320"/>
    <cellStyle name="Millares 15 6 2" xfId="10321"/>
    <cellStyle name="Millares 15 6 2 2" xfId="10322"/>
    <cellStyle name="Millares 15 6 3" xfId="10323"/>
    <cellStyle name="Millares 15 6 3 2" xfId="10324"/>
    <cellStyle name="Millares 15 6 4" xfId="10325"/>
    <cellStyle name="Millares 15 7" xfId="10326"/>
    <cellStyle name="Millares 15 7 2" xfId="10327"/>
    <cellStyle name="Millares 15 7 2 2" xfId="10328"/>
    <cellStyle name="Millares 15 7 3" xfId="10329"/>
    <cellStyle name="Millares 15 7 3 2" xfId="10330"/>
    <cellStyle name="Millares 15 7 4" xfId="10331"/>
    <cellStyle name="Millares 15 8" xfId="10332"/>
    <cellStyle name="Millares 15 8 2" xfId="10333"/>
    <cellStyle name="Millares 15 8 2 2" xfId="10334"/>
    <cellStyle name="Millares 15 8 3" xfId="10335"/>
    <cellStyle name="Millares 15 8 3 2" xfId="10336"/>
    <cellStyle name="Millares 15 8 4" xfId="10337"/>
    <cellStyle name="Millares 15 9" xfId="10338"/>
    <cellStyle name="Millares 15 9 2" xfId="10339"/>
    <cellStyle name="Millares 15 9 2 2" xfId="10340"/>
    <cellStyle name="Millares 15 9 3" xfId="10341"/>
    <cellStyle name="Millares 15 9 3 2" xfId="10342"/>
    <cellStyle name="Millares 15 9 4" xfId="10343"/>
    <cellStyle name="Millares 16" xfId="10344"/>
    <cellStyle name="Millares 16 10" xfId="10345"/>
    <cellStyle name="Millares 16 10 2" xfId="10346"/>
    <cellStyle name="Millares 16 10 2 2" xfId="10347"/>
    <cellStyle name="Millares 16 10 3" xfId="10348"/>
    <cellStyle name="Millares 16 10 3 2" xfId="10349"/>
    <cellStyle name="Millares 16 10 4" xfId="10350"/>
    <cellStyle name="Millares 16 11" xfId="10351"/>
    <cellStyle name="Millares 16 11 2" xfId="10352"/>
    <cellStyle name="Millares 16 11 2 2" xfId="10353"/>
    <cellStyle name="Millares 16 11 3" xfId="10354"/>
    <cellStyle name="Millares 16 11 3 2" xfId="10355"/>
    <cellStyle name="Millares 16 11 4" xfId="10356"/>
    <cellStyle name="Millares 16 12" xfId="10357"/>
    <cellStyle name="Millares 16 12 2" xfId="10358"/>
    <cellStyle name="Millares 16 12 2 2" xfId="10359"/>
    <cellStyle name="Millares 16 12 3" xfId="10360"/>
    <cellStyle name="Millares 16 12 3 2" xfId="10361"/>
    <cellStyle name="Millares 16 12 4" xfId="10362"/>
    <cellStyle name="Millares 16 13" xfId="10363"/>
    <cellStyle name="Millares 16 13 2" xfId="10364"/>
    <cellStyle name="Millares 16 13 2 2" xfId="10365"/>
    <cellStyle name="Millares 16 13 3" xfId="10366"/>
    <cellStyle name="Millares 16 13 3 2" xfId="10367"/>
    <cellStyle name="Millares 16 13 4" xfId="10368"/>
    <cellStyle name="Millares 16 14" xfId="10369"/>
    <cellStyle name="Millares 16 14 2" xfId="10370"/>
    <cellStyle name="Millares 16 14 2 2" xfId="10371"/>
    <cellStyle name="Millares 16 14 3" xfId="10372"/>
    <cellStyle name="Millares 16 14 3 2" xfId="10373"/>
    <cellStyle name="Millares 16 14 4" xfId="10374"/>
    <cellStyle name="Millares 16 15" xfId="10375"/>
    <cellStyle name="Millares 16 15 2" xfId="10376"/>
    <cellStyle name="Millares 16 15 2 2" xfId="10377"/>
    <cellStyle name="Millares 16 15 3" xfId="10378"/>
    <cellStyle name="Millares 16 15 3 2" xfId="10379"/>
    <cellStyle name="Millares 16 15 4" xfId="10380"/>
    <cellStyle name="Millares 16 16" xfId="10381"/>
    <cellStyle name="Millares 16 16 2" xfId="10382"/>
    <cellStyle name="Millares 16 16 2 2" xfId="10383"/>
    <cellStyle name="Millares 16 16 3" xfId="10384"/>
    <cellStyle name="Millares 16 16 3 2" xfId="10385"/>
    <cellStyle name="Millares 16 16 4" xfId="10386"/>
    <cellStyle name="Millares 16 17" xfId="10387"/>
    <cellStyle name="Millares 16 17 2" xfId="10388"/>
    <cellStyle name="Millares 16 17 2 2" xfId="10389"/>
    <cellStyle name="Millares 16 17 3" xfId="10390"/>
    <cellStyle name="Millares 16 17 3 2" xfId="10391"/>
    <cellStyle name="Millares 16 17 4" xfId="10392"/>
    <cellStyle name="Millares 16 18" xfId="10393"/>
    <cellStyle name="Millares 16 18 2" xfId="10394"/>
    <cellStyle name="Millares 16 18 2 2" xfId="10395"/>
    <cellStyle name="Millares 16 18 3" xfId="10396"/>
    <cellStyle name="Millares 16 18 3 2" xfId="10397"/>
    <cellStyle name="Millares 16 18 4" xfId="10398"/>
    <cellStyle name="Millares 16 19" xfId="10399"/>
    <cellStyle name="Millares 16 19 2" xfId="10400"/>
    <cellStyle name="Millares 16 19 2 2" xfId="10401"/>
    <cellStyle name="Millares 16 19 3" xfId="10402"/>
    <cellStyle name="Millares 16 19 3 2" xfId="10403"/>
    <cellStyle name="Millares 16 19 4" xfId="10404"/>
    <cellStyle name="Millares 16 2" xfId="10405"/>
    <cellStyle name="Millares 16 2 2" xfId="10406"/>
    <cellStyle name="Millares 16 2 2 2" xfId="10407"/>
    <cellStyle name="Millares 16 2 3" xfId="10408"/>
    <cellStyle name="Millares 16 2 3 2" xfId="10409"/>
    <cellStyle name="Millares 16 2 4" xfId="10410"/>
    <cellStyle name="Millares 16 2 5" xfId="10411"/>
    <cellStyle name="Millares 16 20" xfId="10412"/>
    <cellStyle name="Millares 16 20 2" xfId="10413"/>
    <cellStyle name="Millares 16 20 2 2" xfId="10414"/>
    <cellStyle name="Millares 16 20 3" xfId="10415"/>
    <cellStyle name="Millares 16 20 3 2" xfId="10416"/>
    <cellStyle name="Millares 16 20 4" xfId="10417"/>
    <cellStyle name="Millares 16 21" xfId="10418"/>
    <cellStyle name="Millares 16 21 2" xfId="10419"/>
    <cellStyle name="Millares 16 21 2 2" xfId="10420"/>
    <cellStyle name="Millares 16 21 3" xfId="10421"/>
    <cellStyle name="Millares 16 21 3 2" xfId="10422"/>
    <cellStyle name="Millares 16 21 4" xfId="10423"/>
    <cellStyle name="Millares 16 22" xfId="10424"/>
    <cellStyle name="Millares 16 22 2" xfId="10425"/>
    <cellStyle name="Millares 16 22 2 2" xfId="10426"/>
    <cellStyle name="Millares 16 22 3" xfId="10427"/>
    <cellStyle name="Millares 16 22 3 2" xfId="10428"/>
    <cellStyle name="Millares 16 22 4" xfId="10429"/>
    <cellStyle name="Millares 16 23" xfId="10430"/>
    <cellStyle name="Millares 16 23 2" xfId="10431"/>
    <cellStyle name="Millares 16 23 2 2" xfId="10432"/>
    <cellStyle name="Millares 16 23 3" xfId="10433"/>
    <cellStyle name="Millares 16 23 3 2" xfId="10434"/>
    <cellStyle name="Millares 16 23 4" xfId="10435"/>
    <cellStyle name="Millares 16 24" xfId="10436"/>
    <cellStyle name="Millares 16 24 2" xfId="10437"/>
    <cellStyle name="Millares 16 24 2 2" xfId="10438"/>
    <cellStyle name="Millares 16 24 3" xfId="10439"/>
    <cellStyle name="Millares 16 24 3 2" xfId="10440"/>
    <cellStyle name="Millares 16 24 4" xfId="10441"/>
    <cellStyle name="Millares 16 25" xfId="10442"/>
    <cellStyle name="Millares 16 25 2" xfId="10443"/>
    <cellStyle name="Millares 16 25 2 2" xfId="10444"/>
    <cellStyle name="Millares 16 25 3" xfId="10445"/>
    <cellStyle name="Millares 16 25 3 2" xfId="10446"/>
    <cellStyle name="Millares 16 25 4" xfId="10447"/>
    <cellStyle name="Millares 16 26" xfId="10448"/>
    <cellStyle name="Millares 16 26 2" xfId="10449"/>
    <cellStyle name="Millares 16 26 2 2" xfId="10450"/>
    <cellStyle name="Millares 16 26 3" xfId="10451"/>
    <cellStyle name="Millares 16 26 3 2" xfId="10452"/>
    <cellStyle name="Millares 16 26 4" xfId="10453"/>
    <cellStyle name="Millares 16 27" xfId="10454"/>
    <cellStyle name="Millares 16 27 2" xfId="10455"/>
    <cellStyle name="Millares 16 27 2 2" xfId="10456"/>
    <cellStyle name="Millares 16 27 3" xfId="10457"/>
    <cellStyle name="Millares 16 27 3 2" xfId="10458"/>
    <cellStyle name="Millares 16 27 4" xfId="10459"/>
    <cellStyle name="Millares 16 28" xfId="10460"/>
    <cellStyle name="Millares 16 28 2" xfId="10461"/>
    <cellStyle name="Millares 16 28 2 2" xfId="10462"/>
    <cellStyle name="Millares 16 28 3" xfId="10463"/>
    <cellStyle name="Millares 16 28 3 2" xfId="10464"/>
    <cellStyle name="Millares 16 28 4" xfId="10465"/>
    <cellStyle name="Millares 16 29" xfId="10466"/>
    <cellStyle name="Millares 16 29 2" xfId="10467"/>
    <cellStyle name="Millares 16 29 2 2" xfId="10468"/>
    <cellStyle name="Millares 16 29 3" xfId="10469"/>
    <cellStyle name="Millares 16 29 3 2" xfId="10470"/>
    <cellStyle name="Millares 16 29 4" xfId="10471"/>
    <cellStyle name="Millares 16 3" xfId="10472"/>
    <cellStyle name="Millares 16 3 2" xfId="10473"/>
    <cellStyle name="Millares 16 3 2 2" xfId="10474"/>
    <cellStyle name="Millares 16 3 3" xfId="10475"/>
    <cellStyle name="Millares 16 3 3 2" xfId="10476"/>
    <cellStyle name="Millares 16 3 4" xfId="10477"/>
    <cellStyle name="Millares 16 30" xfId="10478"/>
    <cellStyle name="Millares 16 30 2" xfId="10479"/>
    <cellStyle name="Millares 16 30 2 2" xfId="10480"/>
    <cellStyle name="Millares 16 30 3" xfId="10481"/>
    <cellStyle name="Millares 16 30 3 2" xfId="10482"/>
    <cellStyle name="Millares 16 30 4" xfId="10483"/>
    <cellStyle name="Millares 16 31" xfId="10484"/>
    <cellStyle name="Millares 16 31 2" xfId="10485"/>
    <cellStyle name="Millares 16 31 2 2" xfId="10486"/>
    <cellStyle name="Millares 16 31 3" xfId="10487"/>
    <cellStyle name="Millares 16 31 3 2" xfId="10488"/>
    <cellStyle name="Millares 16 31 4" xfId="10489"/>
    <cellStyle name="Millares 16 32" xfId="10490"/>
    <cellStyle name="Millares 16 32 2" xfId="10491"/>
    <cellStyle name="Millares 16 32 2 2" xfId="10492"/>
    <cellStyle name="Millares 16 32 3" xfId="10493"/>
    <cellStyle name="Millares 16 32 3 2" xfId="10494"/>
    <cellStyle name="Millares 16 32 4" xfId="10495"/>
    <cellStyle name="Millares 16 33" xfId="10496"/>
    <cellStyle name="Millares 16 33 2" xfId="10497"/>
    <cellStyle name="Millares 16 33 2 2" xfId="10498"/>
    <cellStyle name="Millares 16 33 3" xfId="10499"/>
    <cellStyle name="Millares 16 33 3 2" xfId="10500"/>
    <cellStyle name="Millares 16 33 4" xfId="10501"/>
    <cellStyle name="Millares 16 34" xfId="10502"/>
    <cellStyle name="Millares 16 34 2" xfId="10503"/>
    <cellStyle name="Millares 16 34 2 2" xfId="10504"/>
    <cellStyle name="Millares 16 34 3" xfId="10505"/>
    <cellStyle name="Millares 16 34 3 2" xfId="10506"/>
    <cellStyle name="Millares 16 34 4" xfId="10507"/>
    <cellStyle name="Millares 16 35" xfId="10508"/>
    <cellStyle name="Millares 16 36" xfId="10509"/>
    <cellStyle name="Millares 16 37" xfId="10510"/>
    <cellStyle name="Millares 16 38" xfId="10511"/>
    <cellStyle name="Millares 16 4" xfId="10512"/>
    <cellStyle name="Millares 16 4 2" xfId="10513"/>
    <cellStyle name="Millares 16 4 2 2" xfId="10514"/>
    <cellStyle name="Millares 16 4 3" xfId="10515"/>
    <cellStyle name="Millares 16 4 3 2" xfId="10516"/>
    <cellStyle name="Millares 16 4 4" xfId="10517"/>
    <cellStyle name="Millares 16 5" xfId="10518"/>
    <cellStyle name="Millares 16 5 2" xfId="10519"/>
    <cellStyle name="Millares 16 5 2 2" xfId="10520"/>
    <cellStyle name="Millares 16 5 3" xfId="10521"/>
    <cellStyle name="Millares 16 5 3 2" xfId="10522"/>
    <cellStyle name="Millares 16 5 4" xfId="10523"/>
    <cellStyle name="Millares 16 6" xfId="10524"/>
    <cellStyle name="Millares 16 6 2" xfId="10525"/>
    <cellStyle name="Millares 16 6 2 2" xfId="10526"/>
    <cellStyle name="Millares 16 6 3" xfId="10527"/>
    <cellStyle name="Millares 16 6 3 2" xfId="10528"/>
    <cellStyle name="Millares 16 6 4" xfId="10529"/>
    <cellStyle name="Millares 16 7" xfId="10530"/>
    <cellStyle name="Millares 16 7 2" xfId="10531"/>
    <cellStyle name="Millares 16 7 2 2" xfId="10532"/>
    <cellStyle name="Millares 16 7 3" xfId="10533"/>
    <cellStyle name="Millares 16 7 3 2" xfId="10534"/>
    <cellStyle name="Millares 16 7 4" xfId="10535"/>
    <cellStyle name="Millares 16 8" xfId="10536"/>
    <cellStyle name="Millares 16 8 2" xfId="10537"/>
    <cellStyle name="Millares 16 8 2 2" xfId="10538"/>
    <cellStyle name="Millares 16 8 3" xfId="10539"/>
    <cellStyle name="Millares 16 8 3 2" xfId="10540"/>
    <cellStyle name="Millares 16 8 4" xfId="10541"/>
    <cellStyle name="Millares 16 9" xfId="10542"/>
    <cellStyle name="Millares 16 9 2" xfId="10543"/>
    <cellStyle name="Millares 16 9 2 2" xfId="10544"/>
    <cellStyle name="Millares 16 9 3" xfId="10545"/>
    <cellStyle name="Millares 16 9 3 2" xfId="10546"/>
    <cellStyle name="Millares 16 9 4" xfId="10547"/>
    <cellStyle name="Millares 17" xfId="10548"/>
    <cellStyle name="Millares 17 10" xfId="10549"/>
    <cellStyle name="Millares 17 10 2" xfId="10550"/>
    <cellStyle name="Millares 17 10 2 2" xfId="10551"/>
    <cellStyle name="Millares 17 10 3" xfId="10552"/>
    <cellStyle name="Millares 17 10 3 2" xfId="10553"/>
    <cellStyle name="Millares 17 10 4" xfId="10554"/>
    <cellStyle name="Millares 17 11" xfId="10555"/>
    <cellStyle name="Millares 17 11 2" xfId="10556"/>
    <cellStyle name="Millares 17 11 2 2" xfId="10557"/>
    <cellStyle name="Millares 17 11 3" xfId="10558"/>
    <cellStyle name="Millares 17 11 3 2" xfId="10559"/>
    <cellStyle name="Millares 17 11 4" xfId="10560"/>
    <cellStyle name="Millares 17 12" xfId="10561"/>
    <cellStyle name="Millares 17 12 2" xfId="10562"/>
    <cellStyle name="Millares 17 12 2 2" xfId="10563"/>
    <cellStyle name="Millares 17 12 3" xfId="10564"/>
    <cellStyle name="Millares 17 12 3 2" xfId="10565"/>
    <cellStyle name="Millares 17 12 4" xfId="10566"/>
    <cellStyle name="Millares 17 13" xfId="10567"/>
    <cellStyle name="Millares 17 13 2" xfId="10568"/>
    <cellStyle name="Millares 17 13 2 2" xfId="10569"/>
    <cellStyle name="Millares 17 13 3" xfId="10570"/>
    <cellStyle name="Millares 17 13 3 2" xfId="10571"/>
    <cellStyle name="Millares 17 13 4" xfId="10572"/>
    <cellStyle name="Millares 17 14" xfId="10573"/>
    <cellStyle name="Millares 17 14 2" xfId="10574"/>
    <cellStyle name="Millares 17 14 2 2" xfId="10575"/>
    <cellStyle name="Millares 17 14 3" xfId="10576"/>
    <cellStyle name="Millares 17 14 3 2" xfId="10577"/>
    <cellStyle name="Millares 17 14 4" xfId="10578"/>
    <cellStyle name="Millares 17 15" xfId="10579"/>
    <cellStyle name="Millares 17 15 2" xfId="10580"/>
    <cellStyle name="Millares 17 15 2 2" xfId="10581"/>
    <cellStyle name="Millares 17 15 3" xfId="10582"/>
    <cellStyle name="Millares 17 15 3 2" xfId="10583"/>
    <cellStyle name="Millares 17 15 4" xfId="10584"/>
    <cellStyle name="Millares 17 16" xfId="10585"/>
    <cellStyle name="Millares 17 16 2" xfId="10586"/>
    <cellStyle name="Millares 17 16 2 2" xfId="10587"/>
    <cellStyle name="Millares 17 16 3" xfId="10588"/>
    <cellStyle name="Millares 17 16 3 2" xfId="10589"/>
    <cellStyle name="Millares 17 16 4" xfId="10590"/>
    <cellStyle name="Millares 17 17" xfId="10591"/>
    <cellStyle name="Millares 17 17 2" xfId="10592"/>
    <cellStyle name="Millares 17 17 2 2" xfId="10593"/>
    <cellStyle name="Millares 17 17 3" xfId="10594"/>
    <cellStyle name="Millares 17 17 3 2" xfId="10595"/>
    <cellStyle name="Millares 17 17 4" xfId="10596"/>
    <cellStyle name="Millares 17 18" xfId="10597"/>
    <cellStyle name="Millares 17 18 2" xfId="10598"/>
    <cellStyle name="Millares 17 18 2 2" xfId="10599"/>
    <cellStyle name="Millares 17 18 3" xfId="10600"/>
    <cellStyle name="Millares 17 18 3 2" xfId="10601"/>
    <cellStyle name="Millares 17 18 4" xfId="10602"/>
    <cellStyle name="Millares 17 19" xfId="10603"/>
    <cellStyle name="Millares 17 19 2" xfId="10604"/>
    <cellStyle name="Millares 17 19 2 2" xfId="10605"/>
    <cellStyle name="Millares 17 19 3" xfId="10606"/>
    <cellStyle name="Millares 17 19 3 2" xfId="10607"/>
    <cellStyle name="Millares 17 19 4" xfId="10608"/>
    <cellStyle name="Millares 17 2" xfId="10609"/>
    <cellStyle name="Millares 17 2 2" xfId="10610"/>
    <cellStyle name="Millares 17 2 2 2" xfId="10611"/>
    <cellStyle name="Millares 17 2 3" xfId="10612"/>
    <cellStyle name="Millares 17 2 3 2" xfId="10613"/>
    <cellStyle name="Millares 17 2 4" xfId="10614"/>
    <cellStyle name="Millares 17 2 5" xfId="10615"/>
    <cellStyle name="Millares 17 2 6" xfId="10616"/>
    <cellStyle name="Millares 17 20" xfId="10617"/>
    <cellStyle name="Millares 17 20 2" xfId="10618"/>
    <cellStyle name="Millares 17 20 2 2" xfId="10619"/>
    <cellStyle name="Millares 17 20 3" xfId="10620"/>
    <cellStyle name="Millares 17 20 3 2" xfId="10621"/>
    <cellStyle name="Millares 17 20 4" xfId="10622"/>
    <cellStyle name="Millares 17 21" xfId="10623"/>
    <cellStyle name="Millares 17 21 2" xfId="10624"/>
    <cellStyle name="Millares 17 21 2 2" xfId="10625"/>
    <cellStyle name="Millares 17 21 3" xfId="10626"/>
    <cellStyle name="Millares 17 21 3 2" xfId="10627"/>
    <cellStyle name="Millares 17 21 4" xfId="10628"/>
    <cellStyle name="Millares 17 22" xfId="10629"/>
    <cellStyle name="Millares 17 22 2" xfId="10630"/>
    <cellStyle name="Millares 17 22 2 2" xfId="10631"/>
    <cellStyle name="Millares 17 22 3" xfId="10632"/>
    <cellStyle name="Millares 17 22 3 2" xfId="10633"/>
    <cellStyle name="Millares 17 22 4" xfId="10634"/>
    <cellStyle name="Millares 17 23" xfId="10635"/>
    <cellStyle name="Millares 17 23 2" xfId="10636"/>
    <cellStyle name="Millares 17 23 2 2" xfId="10637"/>
    <cellStyle name="Millares 17 23 3" xfId="10638"/>
    <cellStyle name="Millares 17 23 3 2" xfId="10639"/>
    <cellStyle name="Millares 17 23 4" xfId="10640"/>
    <cellStyle name="Millares 17 24" xfId="10641"/>
    <cellStyle name="Millares 17 24 2" xfId="10642"/>
    <cellStyle name="Millares 17 24 2 2" xfId="10643"/>
    <cellStyle name="Millares 17 24 3" xfId="10644"/>
    <cellStyle name="Millares 17 24 3 2" xfId="10645"/>
    <cellStyle name="Millares 17 24 4" xfId="10646"/>
    <cellStyle name="Millares 17 25" xfId="10647"/>
    <cellStyle name="Millares 17 25 2" xfId="10648"/>
    <cellStyle name="Millares 17 25 2 2" xfId="10649"/>
    <cellStyle name="Millares 17 25 3" xfId="10650"/>
    <cellStyle name="Millares 17 25 3 2" xfId="10651"/>
    <cellStyle name="Millares 17 25 4" xfId="10652"/>
    <cellStyle name="Millares 17 26" xfId="10653"/>
    <cellStyle name="Millares 17 26 2" xfId="10654"/>
    <cellStyle name="Millares 17 26 2 2" xfId="10655"/>
    <cellStyle name="Millares 17 26 3" xfId="10656"/>
    <cellStyle name="Millares 17 26 3 2" xfId="10657"/>
    <cellStyle name="Millares 17 26 4" xfId="10658"/>
    <cellStyle name="Millares 17 27" xfId="10659"/>
    <cellStyle name="Millares 17 27 2" xfId="10660"/>
    <cellStyle name="Millares 17 27 2 2" xfId="10661"/>
    <cellStyle name="Millares 17 27 3" xfId="10662"/>
    <cellStyle name="Millares 17 27 3 2" xfId="10663"/>
    <cellStyle name="Millares 17 27 4" xfId="10664"/>
    <cellStyle name="Millares 17 28" xfId="10665"/>
    <cellStyle name="Millares 17 28 2" xfId="10666"/>
    <cellStyle name="Millares 17 28 2 2" xfId="10667"/>
    <cellStyle name="Millares 17 28 3" xfId="10668"/>
    <cellStyle name="Millares 17 28 3 2" xfId="10669"/>
    <cellStyle name="Millares 17 28 4" xfId="10670"/>
    <cellStyle name="Millares 17 29" xfId="10671"/>
    <cellStyle name="Millares 17 29 2" xfId="10672"/>
    <cellStyle name="Millares 17 29 2 2" xfId="10673"/>
    <cellStyle name="Millares 17 29 3" xfId="10674"/>
    <cellStyle name="Millares 17 29 3 2" xfId="10675"/>
    <cellStyle name="Millares 17 29 4" xfId="10676"/>
    <cellStyle name="Millares 17 3" xfId="10677"/>
    <cellStyle name="Millares 17 3 2" xfId="10678"/>
    <cellStyle name="Millares 17 3 2 2" xfId="10679"/>
    <cellStyle name="Millares 17 3 3" xfId="10680"/>
    <cellStyle name="Millares 17 3 3 2" xfId="10681"/>
    <cellStyle name="Millares 17 3 4" xfId="10682"/>
    <cellStyle name="Millares 17 30" xfId="10683"/>
    <cellStyle name="Millares 17 30 2" xfId="10684"/>
    <cellStyle name="Millares 17 30 2 2" xfId="10685"/>
    <cellStyle name="Millares 17 30 3" xfId="10686"/>
    <cellStyle name="Millares 17 30 3 2" xfId="10687"/>
    <cellStyle name="Millares 17 30 4" xfId="10688"/>
    <cellStyle name="Millares 17 31" xfId="10689"/>
    <cellStyle name="Millares 17 31 2" xfId="10690"/>
    <cellStyle name="Millares 17 31 2 2" xfId="10691"/>
    <cellStyle name="Millares 17 31 3" xfId="10692"/>
    <cellStyle name="Millares 17 31 3 2" xfId="10693"/>
    <cellStyle name="Millares 17 31 4" xfId="10694"/>
    <cellStyle name="Millares 17 32" xfId="10695"/>
    <cellStyle name="Millares 17 32 2" xfId="10696"/>
    <cellStyle name="Millares 17 32 2 2" xfId="10697"/>
    <cellStyle name="Millares 17 32 3" xfId="10698"/>
    <cellStyle name="Millares 17 32 3 2" xfId="10699"/>
    <cellStyle name="Millares 17 32 4" xfId="10700"/>
    <cellStyle name="Millares 17 33" xfId="10701"/>
    <cellStyle name="Millares 17 33 2" xfId="10702"/>
    <cellStyle name="Millares 17 33 2 2" xfId="10703"/>
    <cellStyle name="Millares 17 33 3" xfId="10704"/>
    <cellStyle name="Millares 17 33 3 2" xfId="10705"/>
    <cellStyle name="Millares 17 33 4" xfId="10706"/>
    <cellStyle name="Millares 17 34" xfId="10707"/>
    <cellStyle name="Millares 17 34 2" xfId="10708"/>
    <cellStyle name="Millares 17 34 2 2" xfId="10709"/>
    <cellStyle name="Millares 17 34 3" xfId="10710"/>
    <cellStyle name="Millares 17 34 3 2" xfId="10711"/>
    <cellStyle name="Millares 17 34 4" xfId="10712"/>
    <cellStyle name="Millares 17 35" xfId="10713"/>
    <cellStyle name="Millares 17 36" xfId="10714"/>
    <cellStyle name="Millares 17 37" xfId="10715"/>
    <cellStyle name="Millares 17 38" xfId="10716"/>
    <cellStyle name="Millares 17 39" xfId="10717"/>
    <cellStyle name="Millares 17 4" xfId="10718"/>
    <cellStyle name="Millares 17 4 2" xfId="10719"/>
    <cellStyle name="Millares 17 4 2 2" xfId="10720"/>
    <cellStyle name="Millares 17 4 3" xfId="10721"/>
    <cellStyle name="Millares 17 4 3 2" xfId="10722"/>
    <cellStyle name="Millares 17 4 4" xfId="10723"/>
    <cellStyle name="Millares 17 40" xfId="10724"/>
    <cellStyle name="Millares 17 41" xfId="10725"/>
    <cellStyle name="Millares 17 5" xfId="10726"/>
    <cellStyle name="Millares 17 5 2" xfId="10727"/>
    <cellStyle name="Millares 17 5 2 2" xfId="10728"/>
    <cellStyle name="Millares 17 5 3" xfId="10729"/>
    <cellStyle name="Millares 17 5 3 2" xfId="10730"/>
    <cellStyle name="Millares 17 5 4" xfId="10731"/>
    <cellStyle name="Millares 17 6" xfId="10732"/>
    <cellStyle name="Millares 17 6 2" xfId="10733"/>
    <cellStyle name="Millares 17 6 2 2" xfId="10734"/>
    <cellStyle name="Millares 17 6 3" xfId="10735"/>
    <cellStyle name="Millares 17 6 3 2" xfId="10736"/>
    <cellStyle name="Millares 17 6 4" xfId="10737"/>
    <cellStyle name="Millares 17 7" xfId="10738"/>
    <cellStyle name="Millares 17 7 2" xfId="10739"/>
    <cellStyle name="Millares 17 7 2 2" xfId="10740"/>
    <cellStyle name="Millares 17 7 3" xfId="10741"/>
    <cellStyle name="Millares 17 7 3 2" xfId="10742"/>
    <cellStyle name="Millares 17 7 4" xfId="10743"/>
    <cellStyle name="Millares 17 8" xfId="10744"/>
    <cellStyle name="Millares 17 8 2" xfId="10745"/>
    <cellStyle name="Millares 17 8 2 2" xfId="10746"/>
    <cellStyle name="Millares 17 8 3" xfId="10747"/>
    <cellStyle name="Millares 17 8 3 2" xfId="10748"/>
    <cellStyle name="Millares 17 8 4" xfId="10749"/>
    <cellStyle name="Millares 17 9" xfId="10750"/>
    <cellStyle name="Millares 17 9 2" xfId="10751"/>
    <cellStyle name="Millares 17 9 2 2" xfId="10752"/>
    <cellStyle name="Millares 17 9 3" xfId="10753"/>
    <cellStyle name="Millares 17 9 3 2" xfId="10754"/>
    <cellStyle name="Millares 17 9 4" xfId="10755"/>
    <cellStyle name="Millares 18" xfId="10756"/>
    <cellStyle name="Millares 18 10" xfId="10757"/>
    <cellStyle name="Millares 18 10 2" xfId="10758"/>
    <cellStyle name="Millares 18 10 2 2" xfId="10759"/>
    <cellStyle name="Millares 18 10 3" xfId="10760"/>
    <cellStyle name="Millares 18 10 3 2" xfId="10761"/>
    <cellStyle name="Millares 18 10 4" xfId="10762"/>
    <cellStyle name="Millares 18 11" xfId="10763"/>
    <cellStyle name="Millares 18 11 2" xfId="10764"/>
    <cellStyle name="Millares 18 11 2 2" xfId="10765"/>
    <cellStyle name="Millares 18 11 3" xfId="10766"/>
    <cellStyle name="Millares 18 11 3 2" xfId="10767"/>
    <cellStyle name="Millares 18 11 4" xfId="10768"/>
    <cellStyle name="Millares 18 12" xfId="10769"/>
    <cellStyle name="Millares 18 12 2" xfId="10770"/>
    <cellStyle name="Millares 18 12 2 2" xfId="10771"/>
    <cellStyle name="Millares 18 12 3" xfId="10772"/>
    <cellStyle name="Millares 18 12 3 2" xfId="10773"/>
    <cellStyle name="Millares 18 12 4" xfId="10774"/>
    <cellStyle name="Millares 18 13" xfId="10775"/>
    <cellStyle name="Millares 18 13 2" xfId="10776"/>
    <cellStyle name="Millares 18 13 2 2" xfId="10777"/>
    <cellStyle name="Millares 18 13 3" xfId="10778"/>
    <cellStyle name="Millares 18 13 3 2" xfId="10779"/>
    <cellStyle name="Millares 18 13 4" xfId="10780"/>
    <cellStyle name="Millares 18 14" xfId="10781"/>
    <cellStyle name="Millares 18 14 2" xfId="10782"/>
    <cellStyle name="Millares 18 14 2 2" xfId="10783"/>
    <cellStyle name="Millares 18 14 3" xfId="10784"/>
    <cellStyle name="Millares 18 14 3 2" xfId="10785"/>
    <cellStyle name="Millares 18 14 4" xfId="10786"/>
    <cellStyle name="Millares 18 15" xfId="10787"/>
    <cellStyle name="Millares 18 15 2" xfId="10788"/>
    <cellStyle name="Millares 18 15 2 2" xfId="10789"/>
    <cellStyle name="Millares 18 15 3" xfId="10790"/>
    <cellStyle name="Millares 18 15 3 2" xfId="10791"/>
    <cellStyle name="Millares 18 15 4" xfId="10792"/>
    <cellStyle name="Millares 18 16" xfId="10793"/>
    <cellStyle name="Millares 18 16 2" xfId="10794"/>
    <cellStyle name="Millares 18 16 2 2" xfId="10795"/>
    <cellStyle name="Millares 18 16 3" xfId="10796"/>
    <cellStyle name="Millares 18 16 3 2" xfId="10797"/>
    <cellStyle name="Millares 18 16 4" xfId="10798"/>
    <cellStyle name="Millares 18 17" xfId="10799"/>
    <cellStyle name="Millares 18 17 2" xfId="10800"/>
    <cellStyle name="Millares 18 17 2 2" xfId="10801"/>
    <cellStyle name="Millares 18 17 3" xfId="10802"/>
    <cellStyle name="Millares 18 17 3 2" xfId="10803"/>
    <cellStyle name="Millares 18 17 4" xfId="10804"/>
    <cellStyle name="Millares 18 18" xfId="10805"/>
    <cellStyle name="Millares 18 18 2" xfId="10806"/>
    <cellStyle name="Millares 18 18 2 2" xfId="10807"/>
    <cellStyle name="Millares 18 18 3" xfId="10808"/>
    <cellStyle name="Millares 18 18 3 2" xfId="10809"/>
    <cellStyle name="Millares 18 18 4" xfId="10810"/>
    <cellStyle name="Millares 18 19" xfId="10811"/>
    <cellStyle name="Millares 18 19 2" xfId="10812"/>
    <cellStyle name="Millares 18 19 2 2" xfId="10813"/>
    <cellStyle name="Millares 18 19 3" xfId="10814"/>
    <cellStyle name="Millares 18 19 3 2" xfId="10815"/>
    <cellStyle name="Millares 18 19 4" xfId="10816"/>
    <cellStyle name="Millares 18 2" xfId="10817"/>
    <cellStyle name="Millares 18 2 2" xfId="10818"/>
    <cellStyle name="Millares 18 2 2 2" xfId="10819"/>
    <cellStyle name="Millares 18 2 3" xfId="10820"/>
    <cellStyle name="Millares 18 2 3 2" xfId="10821"/>
    <cellStyle name="Millares 18 2 4" xfId="10822"/>
    <cellStyle name="Millares 18 2 5" xfId="10823"/>
    <cellStyle name="Millares 18 2 6" xfId="10824"/>
    <cellStyle name="Millares 18 20" xfId="10825"/>
    <cellStyle name="Millares 18 20 2" xfId="10826"/>
    <cellStyle name="Millares 18 20 2 2" xfId="10827"/>
    <cellStyle name="Millares 18 20 3" xfId="10828"/>
    <cellStyle name="Millares 18 20 3 2" xfId="10829"/>
    <cellStyle name="Millares 18 20 4" xfId="10830"/>
    <cellStyle name="Millares 18 21" xfId="10831"/>
    <cellStyle name="Millares 18 21 2" xfId="10832"/>
    <cellStyle name="Millares 18 21 2 2" xfId="10833"/>
    <cellStyle name="Millares 18 21 3" xfId="10834"/>
    <cellStyle name="Millares 18 21 3 2" xfId="10835"/>
    <cellStyle name="Millares 18 21 4" xfId="10836"/>
    <cellStyle name="Millares 18 22" xfId="10837"/>
    <cellStyle name="Millares 18 22 2" xfId="10838"/>
    <cellStyle name="Millares 18 22 2 2" xfId="10839"/>
    <cellStyle name="Millares 18 22 3" xfId="10840"/>
    <cellStyle name="Millares 18 22 3 2" xfId="10841"/>
    <cellStyle name="Millares 18 22 4" xfId="10842"/>
    <cellStyle name="Millares 18 23" xfId="10843"/>
    <cellStyle name="Millares 18 23 2" xfId="10844"/>
    <cellStyle name="Millares 18 23 2 2" xfId="10845"/>
    <cellStyle name="Millares 18 23 3" xfId="10846"/>
    <cellStyle name="Millares 18 23 3 2" xfId="10847"/>
    <cellStyle name="Millares 18 23 4" xfId="10848"/>
    <cellStyle name="Millares 18 24" xfId="10849"/>
    <cellStyle name="Millares 18 24 2" xfId="10850"/>
    <cellStyle name="Millares 18 24 2 2" xfId="10851"/>
    <cellStyle name="Millares 18 24 3" xfId="10852"/>
    <cellStyle name="Millares 18 24 3 2" xfId="10853"/>
    <cellStyle name="Millares 18 24 4" xfId="10854"/>
    <cellStyle name="Millares 18 25" xfId="10855"/>
    <cellStyle name="Millares 18 25 2" xfId="10856"/>
    <cellStyle name="Millares 18 25 2 2" xfId="10857"/>
    <cellStyle name="Millares 18 25 3" xfId="10858"/>
    <cellStyle name="Millares 18 25 3 2" xfId="10859"/>
    <cellStyle name="Millares 18 25 4" xfId="10860"/>
    <cellStyle name="Millares 18 26" xfId="10861"/>
    <cellStyle name="Millares 18 26 2" xfId="10862"/>
    <cellStyle name="Millares 18 26 2 2" xfId="10863"/>
    <cellStyle name="Millares 18 26 3" xfId="10864"/>
    <cellStyle name="Millares 18 26 3 2" xfId="10865"/>
    <cellStyle name="Millares 18 26 4" xfId="10866"/>
    <cellStyle name="Millares 18 27" xfId="10867"/>
    <cellStyle name="Millares 18 27 2" xfId="10868"/>
    <cellStyle name="Millares 18 27 2 2" xfId="10869"/>
    <cellStyle name="Millares 18 27 3" xfId="10870"/>
    <cellStyle name="Millares 18 27 3 2" xfId="10871"/>
    <cellStyle name="Millares 18 27 4" xfId="10872"/>
    <cellStyle name="Millares 18 28" xfId="10873"/>
    <cellStyle name="Millares 18 28 2" xfId="10874"/>
    <cellStyle name="Millares 18 28 2 2" xfId="10875"/>
    <cellStyle name="Millares 18 28 3" xfId="10876"/>
    <cellStyle name="Millares 18 28 3 2" xfId="10877"/>
    <cellStyle name="Millares 18 28 4" xfId="10878"/>
    <cellStyle name="Millares 18 29" xfId="10879"/>
    <cellStyle name="Millares 18 29 2" xfId="10880"/>
    <cellStyle name="Millares 18 29 2 2" xfId="10881"/>
    <cellStyle name="Millares 18 29 3" xfId="10882"/>
    <cellStyle name="Millares 18 29 3 2" xfId="10883"/>
    <cellStyle name="Millares 18 29 4" xfId="10884"/>
    <cellStyle name="Millares 18 3" xfId="10885"/>
    <cellStyle name="Millares 18 3 2" xfId="10886"/>
    <cellStyle name="Millares 18 3 2 2" xfId="10887"/>
    <cellStyle name="Millares 18 3 3" xfId="10888"/>
    <cellStyle name="Millares 18 3 3 2" xfId="10889"/>
    <cellStyle name="Millares 18 3 4" xfId="10890"/>
    <cellStyle name="Millares 18 30" xfId="10891"/>
    <cellStyle name="Millares 18 30 2" xfId="10892"/>
    <cellStyle name="Millares 18 30 2 2" xfId="10893"/>
    <cellStyle name="Millares 18 30 3" xfId="10894"/>
    <cellStyle name="Millares 18 30 3 2" xfId="10895"/>
    <cellStyle name="Millares 18 30 4" xfId="10896"/>
    <cellStyle name="Millares 18 31" xfId="10897"/>
    <cellStyle name="Millares 18 31 2" xfId="10898"/>
    <cellStyle name="Millares 18 31 2 2" xfId="10899"/>
    <cellStyle name="Millares 18 31 3" xfId="10900"/>
    <cellStyle name="Millares 18 31 3 2" xfId="10901"/>
    <cellStyle name="Millares 18 31 4" xfId="10902"/>
    <cellStyle name="Millares 18 32" xfId="10903"/>
    <cellStyle name="Millares 18 32 2" xfId="10904"/>
    <cellStyle name="Millares 18 32 2 2" xfId="10905"/>
    <cellStyle name="Millares 18 32 3" xfId="10906"/>
    <cellStyle name="Millares 18 32 3 2" xfId="10907"/>
    <cellStyle name="Millares 18 32 4" xfId="10908"/>
    <cellStyle name="Millares 18 33" xfId="10909"/>
    <cellStyle name="Millares 18 33 2" xfId="10910"/>
    <cellStyle name="Millares 18 33 2 2" xfId="10911"/>
    <cellStyle name="Millares 18 33 3" xfId="10912"/>
    <cellStyle name="Millares 18 33 3 2" xfId="10913"/>
    <cellStyle name="Millares 18 33 4" xfId="10914"/>
    <cellStyle name="Millares 18 34" xfId="10915"/>
    <cellStyle name="Millares 18 34 2" xfId="10916"/>
    <cellStyle name="Millares 18 34 2 2" xfId="10917"/>
    <cellStyle name="Millares 18 34 3" xfId="10918"/>
    <cellStyle name="Millares 18 34 3 2" xfId="10919"/>
    <cellStyle name="Millares 18 34 4" xfId="10920"/>
    <cellStyle name="Millares 18 35" xfId="10921"/>
    <cellStyle name="Millares 18 36" xfId="10922"/>
    <cellStyle name="Millares 18 37" xfId="10923"/>
    <cellStyle name="Millares 18 38" xfId="10924"/>
    <cellStyle name="Millares 18 39" xfId="10925"/>
    <cellStyle name="Millares 18 4" xfId="10926"/>
    <cellStyle name="Millares 18 4 2" xfId="10927"/>
    <cellStyle name="Millares 18 4 2 2" xfId="10928"/>
    <cellStyle name="Millares 18 4 3" xfId="10929"/>
    <cellStyle name="Millares 18 4 3 2" xfId="10930"/>
    <cellStyle name="Millares 18 4 4" xfId="10931"/>
    <cellStyle name="Millares 18 40" xfId="10932"/>
    <cellStyle name="Millares 18 5" xfId="10933"/>
    <cellStyle name="Millares 18 5 2" xfId="10934"/>
    <cellStyle name="Millares 18 5 2 2" xfId="10935"/>
    <cellStyle name="Millares 18 5 3" xfId="10936"/>
    <cellStyle name="Millares 18 5 3 2" xfId="10937"/>
    <cellStyle name="Millares 18 5 4" xfId="10938"/>
    <cellStyle name="Millares 18 6" xfId="10939"/>
    <cellStyle name="Millares 18 6 2" xfId="10940"/>
    <cellStyle name="Millares 18 6 2 2" xfId="10941"/>
    <cellStyle name="Millares 18 6 3" xfId="10942"/>
    <cellStyle name="Millares 18 6 3 2" xfId="10943"/>
    <cellStyle name="Millares 18 6 4" xfId="10944"/>
    <cellStyle name="Millares 18 7" xfId="10945"/>
    <cellStyle name="Millares 18 7 2" xfId="10946"/>
    <cellStyle name="Millares 18 7 2 2" xfId="10947"/>
    <cellStyle name="Millares 18 7 3" xfId="10948"/>
    <cellStyle name="Millares 18 7 3 2" xfId="10949"/>
    <cellStyle name="Millares 18 7 4" xfId="10950"/>
    <cellStyle name="Millares 18 8" xfId="10951"/>
    <cellStyle name="Millares 18 8 2" xfId="10952"/>
    <cellStyle name="Millares 18 8 2 2" xfId="10953"/>
    <cellStyle name="Millares 18 8 3" xfId="10954"/>
    <cellStyle name="Millares 18 8 3 2" xfId="10955"/>
    <cellStyle name="Millares 18 8 4" xfId="10956"/>
    <cellStyle name="Millares 18 9" xfId="10957"/>
    <cellStyle name="Millares 18 9 2" xfId="10958"/>
    <cellStyle name="Millares 18 9 2 2" xfId="10959"/>
    <cellStyle name="Millares 18 9 3" xfId="10960"/>
    <cellStyle name="Millares 18 9 3 2" xfId="10961"/>
    <cellStyle name="Millares 18 9 4" xfId="10962"/>
    <cellStyle name="Millares 19" xfId="10963"/>
    <cellStyle name="Millares 19 10" xfId="10964"/>
    <cellStyle name="Millares 19 10 2" xfId="10965"/>
    <cellStyle name="Millares 19 10 2 2" xfId="10966"/>
    <cellStyle name="Millares 19 10 3" xfId="10967"/>
    <cellStyle name="Millares 19 10 3 2" xfId="10968"/>
    <cellStyle name="Millares 19 10 4" xfId="10969"/>
    <cellStyle name="Millares 19 11" xfId="10970"/>
    <cellStyle name="Millares 19 11 2" xfId="10971"/>
    <cellStyle name="Millares 19 11 2 2" xfId="10972"/>
    <cellStyle name="Millares 19 11 3" xfId="10973"/>
    <cellStyle name="Millares 19 11 3 2" xfId="10974"/>
    <cellStyle name="Millares 19 11 4" xfId="10975"/>
    <cellStyle name="Millares 19 12" xfId="10976"/>
    <cellStyle name="Millares 19 12 2" xfId="10977"/>
    <cellStyle name="Millares 19 12 2 2" xfId="10978"/>
    <cellStyle name="Millares 19 12 3" xfId="10979"/>
    <cellStyle name="Millares 19 12 3 2" xfId="10980"/>
    <cellStyle name="Millares 19 12 4" xfId="10981"/>
    <cellStyle name="Millares 19 13" xfId="10982"/>
    <cellStyle name="Millares 19 13 2" xfId="10983"/>
    <cellStyle name="Millares 19 13 2 2" xfId="10984"/>
    <cellStyle name="Millares 19 13 3" xfId="10985"/>
    <cellStyle name="Millares 19 13 3 2" xfId="10986"/>
    <cellStyle name="Millares 19 13 4" xfId="10987"/>
    <cellStyle name="Millares 19 14" xfId="10988"/>
    <cellStyle name="Millares 19 14 2" xfId="10989"/>
    <cellStyle name="Millares 19 14 2 2" xfId="10990"/>
    <cellStyle name="Millares 19 14 3" xfId="10991"/>
    <cellStyle name="Millares 19 14 3 2" xfId="10992"/>
    <cellStyle name="Millares 19 14 4" xfId="10993"/>
    <cellStyle name="Millares 19 15" xfId="10994"/>
    <cellStyle name="Millares 19 15 2" xfId="10995"/>
    <cellStyle name="Millares 19 15 2 2" xfId="10996"/>
    <cellStyle name="Millares 19 15 3" xfId="10997"/>
    <cellStyle name="Millares 19 15 3 2" xfId="10998"/>
    <cellStyle name="Millares 19 15 4" xfId="10999"/>
    <cellStyle name="Millares 19 16" xfId="11000"/>
    <cellStyle name="Millares 19 16 2" xfId="11001"/>
    <cellStyle name="Millares 19 16 2 2" xfId="11002"/>
    <cellStyle name="Millares 19 16 3" xfId="11003"/>
    <cellStyle name="Millares 19 16 3 2" xfId="11004"/>
    <cellStyle name="Millares 19 16 4" xfId="11005"/>
    <cellStyle name="Millares 19 17" xfId="11006"/>
    <cellStyle name="Millares 19 17 2" xfId="11007"/>
    <cellStyle name="Millares 19 17 2 2" xfId="11008"/>
    <cellStyle name="Millares 19 17 3" xfId="11009"/>
    <cellStyle name="Millares 19 17 3 2" xfId="11010"/>
    <cellStyle name="Millares 19 17 4" xfId="11011"/>
    <cellStyle name="Millares 19 18" xfId="11012"/>
    <cellStyle name="Millares 19 18 2" xfId="11013"/>
    <cellStyle name="Millares 19 18 2 2" xfId="11014"/>
    <cellStyle name="Millares 19 18 3" xfId="11015"/>
    <cellStyle name="Millares 19 18 3 2" xfId="11016"/>
    <cellStyle name="Millares 19 18 4" xfId="11017"/>
    <cellStyle name="Millares 19 19" xfId="11018"/>
    <cellStyle name="Millares 19 19 2" xfId="11019"/>
    <cellStyle name="Millares 19 19 2 2" xfId="11020"/>
    <cellStyle name="Millares 19 19 3" xfId="11021"/>
    <cellStyle name="Millares 19 19 3 2" xfId="11022"/>
    <cellStyle name="Millares 19 19 4" xfId="11023"/>
    <cellStyle name="Millares 19 2" xfId="11024"/>
    <cellStyle name="Millares 19 2 2" xfId="11025"/>
    <cellStyle name="Millares 19 2 2 2" xfId="11026"/>
    <cellStyle name="Millares 19 2 3" xfId="11027"/>
    <cellStyle name="Millares 19 2 3 2" xfId="11028"/>
    <cellStyle name="Millares 19 2 4" xfId="11029"/>
    <cellStyle name="Millares 19 2 5" xfId="11030"/>
    <cellStyle name="Millares 19 20" xfId="11031"/>
    <cellStyle name="Millares 19 20 2" xfId="11032"/>
    <cellStyle name="Millares 19 20 2 2" xfId="11033"/>
    <cellStyle name="Millares 19 20 3" xfId="11034"/>
    <cellStyle name="Millares 19 20 3 2" xfId="11035"/>
    <cellStyle name="Millares 19 20 4" xfId="11036"/>
    <cellStyle name="Millares 19 21" xfId="11037"/>
    <cellStyle name="Millares 19 21 2" xfId="11038"/>
    <cellStyle name="Millares 19 21 2 2" xfId="11039"/>
    <cellStyle name="Millares 19 21 3" xfId="11040"/>
    <cellStyle name="Millares 19 21 3 2" xfId="11041"/>
    <cellStyle name="Millares 19 21 4" xfId="11042"/>
    <cellStyle name="Millares 19 22" xfId="11043"/>
    <cellStyle name="Millares 19 22 2" xfId="11044"/>
    <cellStyle name="Millares 19 22 2 2" xfId="11045"/>
    <cellStyle name="Millares 19 22 3" xfId="11046"/>
    <cellStyle name="Millares 19 22 3 2" xfId="11047"/>
    <cellStyle name="Millares 19 22 4" xfId="11048"/>
    <cellStyle name="Millares 19 23" xfId="11049"/>
    <cellStyle name="Millares 19 23 2" xfId="11050"/>
    <cellStyle name="Millares 19 23 2 2" xfId="11051"/>
    <cellStyle name="Millares 19 23 3" xfId="11052"/>
    <cellStyle name="Millares 19 23 3 2" xfId="11053"/>
    <cellStyle name="Millares 19 23 4" xfId="11054"/>
    <cellStyle name="Millares 19 24" xfId="11055"/>
    <cellStyle name="Millares 19 24 2" xfId="11056"/>
    <cellStyle name="Millares 19 24 2 2" xfId="11057"/>
    <cellStyle name="Millares 19 24 3" xfId="11058"/>
    <cellStyle name="Millares 19 24 3 2" xfId="11059"/>
    <cellStyle name="Millares 19 24 4" xfId="11060"/>
    <cellStyle name="Millares 19 25" xfId="11061"/>
    <cellStyle name="Millares 19 25 2" xfId="11062"/>
    <cellStyle name="Millares 19 25 2 2" xfId="11063"/>
    <cellStyle name="Millares 19 25 3" xfId="11064"/>
    <cellStyle name="Millares 19 25 3 2" xfId="11065"/>
    <cellStyle name="Millares 19 25 4" xfId="11066"/>
    <cellStyle name="Millares 19 26" xfId="11067"/>
    <cellStyle name="Millares 19 26 2" xfId="11068"/>
    <cellStyle name="Millares 19 26 2 2" xfId="11069"/>
    <cellStyle name="Millares 19 26 3" xfId="11070"/>
    <cellStyle name="Millares 19 26 3 2" xfId="11071"/>
    <cellStyle name="Millares 19 26 4" xfId="11072"/>
    <cellStyle name="Millares 19 27" xfId="11073"/>
    <cellStyle name="Millares 19 27 2" xfId="11074"/>
    <cellStyle name="Millares 19 27 2 2" xfId="11075"/>
    <cellStyle name="Millares 19 27 3" xfId="11076"/>
    <cellStyle name="Millares 19 27 3 2" xfId="11077"/>
    <cellStyle name="Millares 19 27 4" xfId="11078"/>
    <cellStyle name="Millares 19 28" xfId="11079"/>
    <cellStyle name="Millares 19 28 2" xfId="11080"/>
    <cellStyle name="Millares 19 28 2 2" xfId="11081"/>
    <cellStyle name="Millares 19 28 3" xfId="11082"/>
    <cellStyle name="Millares 19 28 3 2" xfId="11083"/>
    <cellStyle name="Millares 19 28 4" xfId="11084"/>
    <cellStyle name="Millares 19 29" xfId="11085"/>
    <cellStyle name="Millares 19 29 2" xfId="11086"/>
    <cellStyle name="Millares 19 29 2 2" xfId="11087"/>
    <cellStyle name="Millares 19 29 3" xfId="11088"/>
    <cellStyle name="Millares 19 29 3 2" xfId="11089"/>
    <cellStyle name="Millares 19 29 4" xfId="11090"/>
    <cellStyle name="Millares 19 3" xfId="11091"/>
    <cellStyle name="Millares 19 3 2" xfId="11092"/>
    <cellStyle name="Millares 19 3 2 2" xfId="11093"/>
    <cellStyle name="Millares 19 3 3" xfId="11094"/>
    <cellStyle name="Millares 19 3 3 2" xfId="11095"/>
    <cellStyle name="Millares 19 3 4" xfId="11096"/>
    <cellStyle name="Millares 19 30" xfId="11097"/>
    <cellStyle name="Millares 19 30 2" xfId="11098"/>
    <cellStyle name="Millares 19 30 2 2" xfId="11099"/>
    <cellStyle name="Millares 19 30 3" xfId="11100"/>
    <cellStyle name="Millares 19 30 3 2" xfId="11101"/>
    <cellStyle name="Millares 19 30 4" xfId="11102"/>
    <cellStyle name="Millares 19 31" xfId="11103"/>
    <cellStyle name="Millares 19 31 2" xfId="11104"/>
    <cellStyle name="Millares 19 31 2 2" xfId="11105"/>
    <cellStyle name="Millares 19 31 3" xfId="11106"/>
    <cellStyle name="Millares 19 31 3 2" xfId="11107"/>
    <cellStyle name="Millares 19 31 4" xfId="11108"/>
    <cellStyle name="Millares 19 32" xfId="11109"/>
    <cellStyle name="Millares 19 32 2" xfId="11110"/>
    <cellStyle name="Millares 19 32 2 2" xfId="11111"/>
    <cellStyle name="Millares 19 32 3" xfId="11112"/>
    <cellStyle name="Millares 19 32 3 2" xfId="11113"/>
    <cellStyle name="Millares 19 32 4" xfId="11114"/>
    <cellStyle name="Millares 19 33" xfId="11115"/>
    <cellStyle name="Millares 19 33 2" xfId="11116"/>
    <cellStyle name="Millares 19 33 2 2" xfId="11117"/>
    <cellStyle name="Millares 19 33 3" xfId="11118"/>
    <cellStyle name="Millares 19 33 3 2" xfId="11119"/>
    <cellStyle name="Millares 19 33 4" xfId="11120"/>
    <cellStyle name="Millares 19 34" xfId="11121"/>
    <cellStyle name="Millares 19 34 2" xfId="11122"/>
    <cellStyle name="Millares 19 34 2 2" xfId="11123"/>
    <cellStyle name="Millares 19 34 3" xfId="11124"/>
    <cellStyle name="Millares 19 34 3 2" xfId="11125"/>
    <cellStyle name="Millares 19 34 4" xfId="11126"/>
    <cellStyle name="Millares 19 35" xfId="11127"/>
    <cellStyle name="Millares 19 36" xfId="11128"/>
    <cellStyle name="Millares 19 37" xfId="11129"/>
    <cellStyle name="Millares 19 38" xfId="11130"/>
    <cellStyle name="Millares 19 39" xfId="11131"/>
    <cellStyle name="Millares 19 4" xfId="11132"/>
    <cellStyle name="Millares 19 4 2" xfId="11133"/>
    <cellStyle name="Millares 19 4 2 2" xfId="11134"/>
    <cellStyle name="Millares 19 4 3" xfId="11135"/>
    <cellStyle name="Millares 19 4 3 2" xfId="11136"/>
    <cellStyle name="Millares 19 4 4" xfId="11137"/>
    <cellStyle name="Millares 19 40" xfId="11138"/>
    <cellStyle name="Millares 19 41" xfId="11139"/>
    <cellStyle name="Millares 19 5" xfId="11140"/>
    <cellStyle name="Millares 19 5 2" xfId="11141"/>
    <cellStyle name="Millares 19 5 2 2" xfId="11142"/>
    <cellStyle name="Millares 19 5 3" xfId="11143"/>
    <cellStyle name="Millares 19 5 3 2" xfId="11144"/>
    <cellStyle name="Millares 19 5 4" xfId="11145"/>
    <cellStyle name="Millares 19 6" xfId="11146"/>
    <cellStyle name="Millares 19 6 2" xfId="11147"/>
    <cellStyle name="Millares 19 6 2 2" xfId="11148"/>
    <cellStyle name="Millares 19 6 3" xfId="11149"/>
    <cellStyle name="Millares 19 6 3 2" xfId="11150"/>
    <cellStyle name="Millares 19 6 4" xfId="11151"/>
    <cellStyle name="Millares 19 7" xfId="11152"/>
    <cellStyle name="Millares 19 7 2" xfId="11153"/>
    <cellStyle name="Millares 19 7 2 2" xfId="11154"/>
    <cellStyle name="Millares 19 7 3" xfId="11155"/>
    <cellStyle name="Millares 19 7 3 2" xfId="11156"/>
    <cellStyle name="Millares 19 7 4" xfId="11157"/>
    <cellStyle name="Millares 19 8" xfId="11158"/>
    <cellStyle name="Millares 19 8 2" xfId="11159"/>
    <cellStyle name="Millares 19 8 2 2" xfId="11160"/>
    <cellStyle name="Millares 19 8 3" xfId="11161"/>
    <cellStyle name="Millares 19 8 3 2" xfId="11162"/>
    <cellStyle name="Millares 19 8 4" xfId="11163"/>
    <cellStyle name="Millares 19 9" xfId="11164"/>
    <cellStyle name="Millares 19 9 2" xfId="11165"/>
    <cellStyle name="Millares 19 9 2 2" xfId="11166"/>
    <cellStyle name="Millares 19 9 3" xfId="11167"/>
    <cellStyle name="Millares 19 9 3 2" xfId="11168"/>
    <cellStyle name="Millares 19 9 4" xfId="11169"/>
    <cellStyle name="Millares 2" xfId="99"/>
    <cellStyle name="Millares 2 10" xfId="11171"/>
    <cellStyle name="Millares 2 10 2" xfId="11172"/>
    <cellStyle name="Millares 2 10 2 2" xfId="11173"/>
    <cellStyle name="Millares 2 10 3" xfId="11174"/>
    <cellStyle name="Millares 2 10 3 2" xfId="11175"/>
    <cellStyle name="Millares 2 10 4" xfId="11176"/>
    <cellStyle name="Millares 2 10 5" xfId="11177"/>
    <cellStyle name="Millares 2 11" xfId="11178"/>
    <cellStyle name="Millares 2 11 2" xfId="11179"/>
    <cellStyle name="Millares 2 11 2 2" xfId="11180"/>
    <cellStyle name="Millares 2 11 3" xfId="11181"/>
    <cellStyle name="Millares 2 11 3 2" xfId="11182"/>
    <cellStyle name="Millares 2 11 4" xfId="11183"/>
    <cellStyle name="Millares 2 12" xfId="11184"/>
    <cellStyle name="Millares 2 12 2" xfId="11185"/>
    <cellStyle name="Millares 2 12 2 2" xfId="11186"/>
    <cellStyle name="Millares 2 12 3" xfId="11187"/>
    <cellStyle name="Millares 2 12 3 2" xfId="11188"/>
    <cellStyle name="Millares 2 12 4" xfId="11189"/>
    <cellStyle name="Millares 2 13" xfId="11190"/>
    <cellStyle name="Millares 2 13 2" xfId="11191"/>
    <cellStyle name="Millares 2 13 2 2" xfId="11192"/>
    <cellStyle name="Millares 2 13 3" xfId="11193"/>
    <cellStyle name="Millares 2 13 3 2" xfId="11194"/>
    <cellStyle name="Millares 2 13 4" xfId="11195"/>
    <cellStyle name="Millares 2 14" xfId="11196"/>
    <cellStyle name="Millares 2 14 2" xfId="11197"/>
    <cellStyle name="Millares 2 14 2 2" xfId="11198"/>
    <cellStyle name="Millares 2 14 3" xfId="11199"/>
    <cellStyle name="Millares 2 14 3 2" xfId="11200"/>
    <cellStyle name="Millares 2 14 4" xfId="11201"/>
    <cellStyle name="Millares 2 15" xfId="11202"/>
    <cellStyle name="Millares 2 15 2" xfId="11203"/>
    <cellStyle name="Millares 2 15 2 2" xfId="11204"/>
    <cellStyle name="Millares 2 15 3" xfId="11205"/>
    <cellStyle name="Millares 2 15 3 2" xfId="11206"/>
    <cellStyle name="Millares 2 15 4" xfId="11207"/>
    <cellStyle name="Millares 2 16" xfId="11208"/>
    <cellStyle name="Millares 2 16 2" xfId="11209"/>
    <cellStyle name="Millares 2 16 2 2" xfId="11210"/>
    <cellStyle name="Millares 2 16 3" xfId="11211"/>
    <cellStyle name="Millares 2 16 3 2" xfId="11212"/>
    <cellStyle name="Millares 2 16 4" xfId="11213"/>
    <cellStyle name="Millares 2 17" xfId="11214"/>
    <cellStyle name="Millares 2 17 2" xfId="11215"/>
    <cellStyle name="Millares 2 17 2 2" xfId="11216"/>
    <cellStyle name="Millares 2 17 3" xfId="11217"/>
    <cellStyle name="Millares 2 17 3 2" xfId="11218"/>
    <cellStyle name="Millares 2 17 4" xfId="11219"/>
    <cellStyle name="Millares 2 18" xfId="11220"/>
    <cellStyle name="Millares 2 18 2" xfId="11221"/>
    <cellStyle name="Millares 2 18 2 2" xfId="11222"/>
    <cellStyle name="Millares 2 18 3" xfId="11223"/>
    <cellStyle name="Millares 2 18 3 2" xfId="11224"/>
    <cellStyle name="Millares 2 18 4" xfId="11225"/>
    <cellStyle name="Millares 2 19" xfId="11226"/>
    <cellStyle name="Millares 2 19 2" xfId="11227"/>
    <cellStyle name="Millares 2 19 2 2" xfId="11228"/>
    <cellStyle name="Millares 2 19 3" xfId="11229"/>
    <cellStyle name="Millares 2 19 3 2" xfId="11230"/>
    <cellStyle name="Millares 2 19 4" xfId="11231"/>
    <cellStyle name="Millares 2 2" xfId="11232"/>
    <cellStyle name="Millares 2 2 10" xfId="11233"/>
    <cellStyle name="Millares 2 2 10 2" xfId="11234"/>
    <cellStyle name="Millares 2 2 11" xfId="11235"/>
    <cellStyle name="Millares 2 2 11 2" xfId="11236"/>
    <cellStyle name="Millares 2 2 12" xfId="11237"/>
    <cellStyle name="Millares 2 2 12 2" xfId="11238"/>
    <cellStyle name="Millares 2 2 13" xfId="11239"/>
    <cellStyle name="Millares 2 2 13 2" xfId="11240"/>
    <cellStyle name="Millares 2 2 14" xfId="11241"/>
    <cellStyle name="Millares 2 2 14 2" xfId="11242"/>
    <cellStyle name="Millares 2 2 15" xfId="11243"/>
    <cellStyle name="Millares 2 2 15 2" xfId="11244"/>
    <cellStyle name="Millares 2 2 16" xfId="11245"/>
    <cellStyle name="Millares 2 2 17" xfId="11246"/>
    <cellStyle name="Millares 2 2 18" xfId="11247"/>
    <cellStyle name="Millares 2 2 19" xfId="11248"/>
    <cellStyle name="Millares 2 2 2" xfId="11249"/>
    <cellStyle name="Millares 2 2 2 2" xfId="11250"/>
    <cellStyle name="Millares 2 2 2 2 2" xfId="11251"/>
    <cellStyle name="Millares 2 2 2 2 3" xfId="11252"/>
    <cellStyle name="Millares 2 2 2 2 4" xfId="11253"/>
    <cellStyle name="Millares 2 2 2 3" xfId="11254"/>
    <cellStyle name="Millares 2 2 2 4" xfId="11255"/>
    <cellStyle name="Millares 2 2 2 5" xfId="11256"/>
    <cellStyle name="Millares 2 2 2 6" xfId="11257"/>
    <cellStyle name="Millares 2 2 2 7" xfId="11258"/>
    <cellStyle name="Millares 2 2 20" xfId="11259"/>
    <cellStyle name="Millares 2 2 21" xfId="11260"/>
    <cellStyle name="Millares 2 2 3" xfId="11261"/>
    <cellStyle name="Millares 2 2 3 2" xfId="11262"/>
    <cellStyle name="Millares 2 2 3 3" xfId="11263"/>
    <cellStyle name="Millares 2 2 3 4" xfId="11264"/>
    <cellStyle name="Millares 2 2 3 5" xfId="11265"/>
    <cellStyle name="Millares 2 2 4" xfId="11266"/>
    <cellStyle name="Millares 2 2 4 2" xfId="11267"/>
    <cellStyle name="Millares 2 2 4 3" xfId="11268"/>
    <cellStyle name="Millares 2 2 5" xfId="11269"/>
    <cellStyle name="Millares 2 2 5 2" xfId="11270"/>
    <cellStyle name="Millares 2 2 5 3" xfId="11271"/>
    <cellStyle name="Millares 2 2 6" xfId="11272"/>
    <cellStyle name="Millares 2 2 6 2" xfId="11273"/>
    <cellStyle name="Millares 2 2 6 3" xfId="11274"/>
    <cellStyle name="Millares 2 2 7" xfId="11275"/>
    <cellStyle name="Millares 2 2 7 2" xfId="11276"/>
    <cellStyle name="Millares 2 2 7 3" xfId="11277"/>
    <cellStyle name="Millares 2 2 8" xfId="11278"/>
    <cellStyle name="Millares 2 2 8 2" xfId="11279"/>
    <cellStyle name="Millares 2 2 8 3" xfId="11280"/>
    <cellStyle name="Millares 2 2 9" xfId="11281"/>
    <cellStyle name="Millares 2 2 9 2" xfId="11282"/>
    <cellStyle name="Millares 2 2_base" xfId="11283"/>
    <cellStyle name="Millares 2 20" xfId="11284"/>
    <cellStyle name="Millares 2 20 2" xfId="11285"/>
    <cellStyle name="Millares 2 20 2 2" xfId="11286"/>
    <cellStyle name="Millares 2 20 3" xfId="11287"/>
    <cellStyle name="Millares 2 20 3 2" xfId="11288"/>
    <cellStyle name="Millares 2 20 4" xfId="11289"/>
    <cellStyle name="Millares 2 21" xfId="11290"/>
    <cellStyle name="Millares 2 21 2" xfId="11291"/>
    <cellStyle name="Millares 2 21 2 2" xfId="11292"/>
    <cellStyle name="Millares 2 21 3" xfId="11293"/>
    <cellStyle name="Millares 2 21 3 2" xfId="11294"/>
    <cellStyle name="Millares 2 21 4" xfId="11295"/>
    <cellStyle name="Millares 2 22" xfId="11296"/>
    <cellStyle name="Millares 2 22 2" xfId="11297"/>
    <cellStyle name="Millares 2 22 2 2" xfId="11298"/>
    <cellStyle name="Millares 2 22 3" xfId="11299"/>
    <cellStyle name="Millares 2 22 3 2" xfId="11300"/>
    <cellStyle name="Millares 2 22 4" xfId="11301"/>
    <cellStyle name="Millares 2 23" xfId="11302"/>
    <cellStyle name="Millares 2 23 2" xfId="11303"/>
    <cellStyle name="Millares 2 23 2 2" xfId="11304"/>
    <cellStyle name="Millares 2 23 3" xfId="11305"/>
    <cellStyle name="Millares 2 23 3 2" xfId="11306"/>
    <cellStyle name="Millares 2 23 4" xfId="11307"/>
    <cellStyle name="Millares 2 24" xfId="11308"/>
    <cellStyle name="Millares 2 24 2" xfId="11309"/>
    <cellStyle name="Millares 2 24 2 2" xfId="11310"/>
    <cellStyle name="Millares 2 24 3" xfId="11311"/>
    <cellStyle name="Millares 2 24 3 2" xfId="11312"/>
    <cellStyle name="Millares 2 24 4" xfId="11313"/>
    <cellStyle name="Millares 2 25" xfId="11314"/>
    <cellStyle name="Millares 2 25 2" xfId="11315"/>
    <cellStyle name="Millares 2 25 2 2" xfId="11316"/>
    <cellStyle name="Millares 2 25 3" xfId="11317"/>
    <cellStyle name="Millares 2 25 3 2" xfId="11318"/>
    <cellStyle name="Millares 2 25 4" xfId="11319"/>
    <cellStyle name="Millares 2 26" xfId="11320"/>
    <cellStyle name="Millares 2 26 2" xfId="11321"/>
    <cellStyle name="Millares 2 26 2 2" xfId="11322"/>
    <cellStyle name="Millares 2 26 3" xfId="11323"/>
    <cellStyle name="Millares 2 26 3 2" xfId="11324"/>
    <cellStyle name="Millares 2 26 4" xfId="11325"/>
    <cellStyle name="Millares 2 27" xfId="11326"/>
    <cellStyle name="Millares 2 28" xfId="11327"/>
    <cellStyle name="Millares 2 29" xfId="11328"/>
    <cellStyle name="Millares 2 3" xfId="11329"/>
    <cellStyle name="Millares 2 3 10" xfId="11330"/>
    <cellStyle name="Millares 2 3 10 2" xfId="11331"/>
    <cellStyle name="Millares 2 3 10 2 2" xfId="11332"/>
    <cellStyle name="Millares 2 3 10 3" xfId="11333"/>
    <cellStyle name="Millares 2 3 10 3 2" xfId="11334"/>
    <cellStyle name="Millares 2 3 10 4" xfId="11335"/>
    <cellStyle name="Millares 2 3 11" xfId="11336"/>
    <cellStyle name="Millares 2 3 11 2" xfId="11337"/>
    <cellStyle name="Millares 2 3 11 2 2" xfId="11338"/>
    <cellStyle name="Millares 2 3 11 3" xfId="11339"/>
    <cellStyle name="Millares 2 3 11 3 2" xfId="11340"/>
    <cellStyle name="Millares 2 3 11 4" xfId="11341"/>
    <cellStyle name="Millares 2 3 12" xfId="11342"/>
    <cellStyle name="Millares 2 3 12 2" xfId="11343"/>
    <cellStyle name="Millares 2 3 12 2 2" xfId="11344"/>
    <cellStyle name="Millares 2 3 12 3" xfId="11345"/>
    <cellStyle name="Millares 2 3 12 3 2" xfId="11346"/>
    <cellStyle name="Millares 2 3 12 4" xfId="11347"/>
    <cellStyle name="Millares 2 3 13" xfId="11348"/>
    <cellStyle name="Millares 2 3 13 2" xfId="11349"/>
    <cellStyle name="Millares 2 3 13 2 2" xfId="11350"/>
    <cellStyle name="Millares 2 3 13 3" xfId="11351"/>
    <cellStyle name="Millares 2 3 13 3 2" xfId="11352"/>
    <cellStyle name="Millares 2 3 13 4" xfId="11353"/>
    <cellStyle name="Millares 2 3 14" xfId="11354"/>
    <cellStyle name="Millares 2 3 14 2" xfId="11355"/>
    <cellStyle name="Millares 2 3 14 2 2" xfId="11356"/>
    <cellStyle name="Millares 2 3 14 3" xfId="11357"/>
    <cellStyle name="Millares 2 3 14 3 2" xfId="11358"/>
    <cellStyle name="Millares 2 3 14 4" xfId="11359"/>
    <cellStyle name="Millares 2 3 15" xfId="11360"/>
    <cellStyle name="Millares 2 3 15 2" xfId="11361"/>
    <cellStyle name="Millares 2 3 15 2 2" xfId="11362"/>
    <cellStyle name="Millares 2 3 15 3" xfId="11363"/>
    <cellStyle name="Millares 2 3 15 3 2" xfId="11364"/>
    <cellStyle name="Millares 2 3 15 4" xfId="11365"/>
    <cellStyle name="Millares 2 3 16" xfId="11366"/>
    <cellStyle name="Millares 2 3 16 2" xfId="11367"/>
    <cellStyle name="Millares 2 3 16 2 2" xfId="11368"/>
    <cellStyle name="Millares 2 3 16 3" xfId="11369"/>
    <cellStyle name="Millares 2 3 16 3 2" xfId="11370"/>
    <cellStyle name="Millares 2 3 16 4" xfId="11371"/>
    <cellStyle name="Millares 2 3 17" xfId="11372"/>
    <cellStyle name="Millares 2 3 17 2" xfId="11373"/>
    <cellStyle name="Millares 2 3 17 2 2" xfId="11374"/>
    <cellStyle name="Millares 2 3 17 3" xfId="11375"/>
    <cellStyle name="Millares 2 3 17 3 2" xfId="11376"/>
    <cellStyle name="Millares 2 3 17 4" xfId="11377"/>
    <cellStyle name="Millares 2 3 18" xfId="11378"/>
    <cellStyle name="Millares 2 3 18 2" xfId="11379"/>
    <cellStyle name="Millares 2 3 18 2 2" xfId="11380"/>
    <cellStyle name="Millares 2 3 18 3" xfId="11381"/>
    <cellStyle name="Millares 2 3 18 3 2" xfId="11382"/>
    <cellStyle name="Millares 2 3 18 4" xfId="11383"/>
    <cellStyle name="Millares 2 3 19" xfId="11384"/>
    <cellStyle name="Millares 2 3 19 2" xfId="11385"/>
    <cellStyle name="Millares 2 3 19 2 2" xfId="11386"/>
    <cellStyle name="Millares 2 3 19 3" xfId="11387"/>
    <cellStyle name="Millares 2 3 19 3 2" xfId="11388"/>
    <cellStyle name="Millares 2 3 19 4" xfId="11389"/>
    <cellStyle name="Millares 2 3 2" xfId="11390"/>
    <cellStyle name="Millares 2 3 2 2" xfId="11391"/>
    <cellStyle name="Millares 2 3 2 2 2" xfId="11392"/>
    <cellStyle name="Millares 2 3 2 3" xfId="11393"/>
    <cellStyle name="Millares 2 3 2 3 2" xfId="11394"/>
    <cellStyle name="Millares 2 3 2 4" xfId="11395"/>
    <cellStyle name="Millares 2 3 2 5" xfId="11396"/>
    <cellStyle name="Millares 2 3 2 6" xfId="11397"/>
    <cellStyle name="Millares 2 3 20" xfId="11398"/>
    <cellStyle name="Millares 2 3 20 2" xfId="11399"/>
    <cellStyle name="Millares 2 3 20 2 2" xfId="11400"/>
    <cellStyle name="Millares 2 3 20 3" xfId="11401"/>
    <cellStyle name="Millares 2 3 20 3 2" xfId="11402"/>
    <cellStyle name="Millares 2 3 20 4" xfId="11403"/>
    <cellStyle name="Millares 2 3 21" xfId="11404"/>
    <cellStyle name="Millares 2 3 21 2" xfId="11405"/>
    <cellStyle name="Millares 2 3 21 2 2" xfId="11406"/>
    <cellStyle name="Millares 2 3 21 3" xfId="11407"/>
    <cellStyle name="Millares 2 3 21 3 2" xfId="11408"/>
    <cellStyle name="Millares 2 3 21 4" xfId="11409"/>
    <cellStyle name="Millares 2 3 22" xfId="11410"/>
    <cellStyle name="Millares 2 3 22 2" xfId="11411"/>
    <cellStyle name="Millares 2 3 22 2 2" xfId="11412"/>
    <cellStyle name="Millares 2 3 22 3" xfId="11413"/>
    <cellStyle name="Millares 2 3 22 3 2" xfId="11414"/>
    <cellStyle name="Millares 2 3 22 4" xfId="11415"/>
    <cellStyle name="Millares 2 3 23" xfId="11416"/>
    <cellStyle name="Millares 2 3 23 2" xfId="11417"/>
    <cellStyle name="Millares 2 3 23 2 2" xfId="11418"/>
    <cellStyle name="Millares 2 3 23 3" xfId="11419"/>
    <cellStyle name="Millares 2 3 23 3 2" xfId="11420"/>
    <cellStyle name="Millares 2 3 23 4" xfId="11421"/>
    <cellStyle name="Millares 2 3 24" xfId="11422"/>
    <cellStyle name="Millares 2 3 24 2" xfId="11423"/>
    <cellStyle name="Millares 2 3 24 2 2" xfId="11424"/>
    <cellStyle name="Millares 2 3 24 3" xfId="11425"/>
    <cellStyle name="Millares 2 3 24 3 2" xfId="11426"/>
    <cellStyle name="Millares 2 3 24 4" xfId="11427"/>
    <cellStyle name="Millares 2 3 25" xfId="11428"/>
    <cellStyle name="Millares 2 3 25 2" xfId="11429"/>
    <cellStyle name="Millares 2 3 25 2 2" xfId="11430"/>
    <cellStyle name="Millares 2 3 25 3" xfId="11431"/>
    <cellStyle name="Millares 2 3 25 3 2" xfId="11432"/>
    <cellStyle name="Millares 2 3 25 4" xfId="11433"/>
    <cellStyle name="Millares 2 3 26" xfId="11434"/>
    <cellStyle name="Millares 2 3 26 2" xfId="11435"/>
    <cellStyle name="Millares 2 3 26 2 2" xfId="11436"/>
    <cellStyle name="Millares 2 3 26 3" xfId="11437"/>
    <cellStyle name="Millares 2 3 26 3 2" xfId="11438"/>
    <cellStyle name="Millares 2 3 26 4" xfId="11439"/>
    <cellStyle name="Millares 2 3 27" xfId="11440"/>
    <cellStyle name="Millares 2 3 27 2" xfId="11441"/>
    <cellStyle name="Millares 2 3 27 2 2" xfId="11442"/>
    <cellStyle name="Millares 2 3 27 3" xfId="11443"/>
    <cellStyle name="Millares 2 3 27 3 2" xfId="11444"/>
    <cellStyle name="Millares 2 3 27 4" xfId="11445"/>
    <cellStyle name="Millares 2 3 28" xfId="11446"/>
    <cellStyle name="Millares 2 3 28 2" xfId="11447"/>
    <cellStyle name="Millares 2 3 28 2 2" xfId="11448"/>
    <cellStyle name="Millares 2 3 28 3" xfId="11449"/>
    <cellStyle name="Millares 2 3 28 3 2" xfId="11450"/>
    <cellStyle name="Millares 2 3 28 4" xfId="11451"/>
    <cellStyle name="Millares 2 3 29" xfId="11452"/>
    <cellStyle name="Millares 2 3 29 2" xfId="11453"/>
    <cellStyle name="Millares 2 3 29 2 2" xfId="11454"/>
    <cellStyle name="Millares 2 3 29 3" xfId="11455"/>
    <cellStyle name="Millares 2 3 29 3 2" xfId="11456"/>
    <cellStyle name="Millares 2 3 29 4" xfId="11457"/>
    <cellStyle name="Millares 2 3 3" xfId="11458"/>
    <cellStyle name="Millares 2 3 3 2" xfId="11459"/>
    <cellStyle name="Millares 2 3 3 2 2" xfId="11460"/>
    <cellStyle name="Millares 2 3 3 3" xfId="11461"/>
    <cellStyle name="Millares 2 3 3 3 2" xfId="11462"/>
    <cellStyle name="Millares 2 3 3 4" xfId="11463"/>
    <cellStyle name="Millares 2 3 3 5" xfId="11464"/>
    <cellStyle name="Millares 2 3 30" xfId="11465"/>
    <cellStyle name="Millares 2 3 31" xfId="11466"/>
    <cellStyle name="Millares 2 3 4" xfId="11467"/>
    <cellStyle name="Millares 2 3 5" xfId="11468"/>
    <cellStyle name="Millares 2 3 6" xfId="11469"/>
    <cellStyle name="Millares 2 3 7" xfId="11470"/>
    <cellStyle name="Millares 2 3 8" xfId="11471"/>
    <cellStyle name="Millares 2 3 9" xfId="11472"/>
    <cellStyle name="Millares 2 30" xfId="11473"/>
    <cellStyle name="Millares 2 31" xfId="11474"/>
    <cellStyle name="Millares 2 32" xfId="11475"/>
    <cellStyle name="Millares 2 33" xfId="11476"/>
    <cellStyle name="Millares 2 34" xfId="11477"/>
    <cellStyle name="Millares 2 35" xfId="11478"/>
    <cellStyle name="Millares 2 36" xfId="11479"/>
    <cellStyle name="Millares 2 37" xfId="11480"/>
    <cellStyle name="Millares 2 38" xfId="11481"/>
    <cellStyle name="Millares 2 39" xfId="11170"/>
    <cellStyle name="Millares 2 4" xfId="11482"/>
    <cellStyle name="Millares 2 4 2" xfId="11483"/>
    <cellStyle name="Millares 2 4 2 2" xfId="11484"/>
    <cellStyle name="Millares 2 4 2 3" xfId="11485"/>
    <cellStyle name="Millares 2 4 2 4" xfId="11486"/>
    <cellStyle name="Millares 2 4 3" xfId="11487"/>
    <cellStyle name="Millares 2 4 4" xfId="11488"/>
    <cellStyle name="Millares 2 4 5" xfId="11489"/>
    <cellStyle name="Millares 2 4 6" xfId="11490"/>
    <cellStyle name="Millares 2 4 7" xfId="11491"/>
    <cellStyle name="Millares 2 5" xfId="11492"/>
    <cellStyle name="Millares 2 5 2" xfId="11493"/>
    <cellStyle name="Millares 2 5 2 2" xfId="11494"/>
    <cellStyle name="Millares 2 5 3" xfId="11495"/>
    <cellStyle name="Millares 2 5 4" xfId="11496"/>
    <cellStyle name="Millares 2 5 5" xfId="11497"/>
    <cellStyle name="Millares 2 5 6" xfId="11498"/>
    <cellStyle name="Millares 2 6" xfId="11499"/>
    <cellStyle name="Millares 2 6 2" xfId="11500"/>
    <cellStyle name="Millares 2 6 3" xfId="11501"/>
    <cellStyle name="Millares 2 6 4" xfId="11502"/>
    <cellStyle name="Millares 2 7" xfId="11503"/>
    <cellStyle name="Millares 2 7 2" xfId="11504"/>
    <cellStyle name="Millares 2 7 3" xfId="11505"/>
    <cellStyle name="Millares 2 7 4" xfId="11506"/>
    <cellStyle name="Millares 2 7 5" xfId="11507"/>
    <cellStyle name="Millares 2 7 6" xfId="11508"/>
    <cellStyle name="Millares 2 8" xfId="11509"/>
    <cellStyle name="Millares 2 8 2" xfId="11510"/>
    <cellStyle name="Millares 2 8 3" xfId="11511"/>
    <cellStyle name="Millares 2 8 4" xfId="11512"/>
    <cellStyle name="Millares 2 8 5" xfId="11513"/>
    <cellStyle name="Millares 2 8 6" xfId="11514"/>
    <cellStyle name="Millares 2 9" xfId="11515"/>
    <cellStyle name="Millares 2 9 2" xfId="11516"/>
    <cellStyle name="Millares 2 9 3" xfId="11517"/>
    <cellStyle name="Millares 2_ANTES Y DESPUES MB ANA" xfId="11518"/>
    <cellStyle name="Millares 20" xfId="11519"/>
    <cellStyle name="Millares 20 2" xfId="11520"/>
    <cellStyle name="Millares 20 2 2" xfId="11521"/>
    <cellStyle name="Millares 20 2 3" xfId="11522"/>
    <cellStyle name="Millares 20 3" xfId="11523"/>
    <cellStyle name="Millares 20 4" xfId="11524"/>
    <cellStyle name="Millares 20 5" xfId="11525"/>
    <cellStyle name="Millares 20 6" xfId="11526"/>
    <cellStyle name="Millares 20 7" xfId="11527"/>
    <cellStyle name="Millares 20 8" xfId="11528"/>
    <cellStyle name="Millares 21" xfId="11529"/>
    <cellStyle name="Millares 21 2" xfId="11530"/>
    <cellStyle name="Millares 21 2 2" xfId="11531"/>
    <cellStyle name="Millares 21 3" xfId="11532"/>
    <cellStyle name="Millares 21 4" xfId="11533"/>
    <cellStyle name="Millares 21 5" xfId="11534"/>
    <cellStyle name="Millares 21 6" xfId="11535"/>
    <cellStyle name="Millares 21 7" xfId="11536"/>
    <cellStyle name="Millares 22" xfId="11537"/>
    <cellStyle name="Millares 22 2" xfId="11538"/>
    <cellStyle name="Millares 22 2 2" xfId="11539"/>
    <cellStyle name="Millares 22 3" xfId="11540"/>
    <cellStyle name="Millares 22 4" xfId="11541"/>
    <cellStyle name="Millares 22 5" xfId="11542"/>
    <cellStyle name="Millares 22 6" xfId="11543"/>
    <cellStyle name="Millares 22 7" xfId="11544"/>
    <cellStyle name="Millares 23" xfId="11545"/>
    <cellStyle name="Millares 23 2" xfId="11546"/>
    <cellStyle name="Millares 23 3" xfId="11547"/>
    <cellStyle name="Millares 23 4" xfId="11548"/>
    <cellStyle name="Millares 23 5" xfId="11549"/>
    <cellStyle name="Millares 23 6" xfId="11550"/>
    <cellStyle name="Millares 23 7" xfId="11551"/>
    <cellStyle name="Millares 24" xfId="11552"/>
    <cellStyle name="Millares 24 2" xfId="11553"/>
    <cellStyle name="Millares 24 3" xfId="11554"/>
    <cellStyle name="Millares 24 4" xfId="11555"/>
    <cellStyle name="Millares 24 5" xfId="11556"/>
    <cellStyle name="Millares 25" xfId="11557"/>
    <cellStyle name="Millares 25 2" xfId="11558"/>
    <cellStyle name="Millares 25 3" xfId="11559"/>
    <cellStyle name="Millares 25 4" xfId="11560"/>
    <cellStyle name="Millares 25 5" xfId="11561"/>
    <cellStyle name="Millares 26" xfId="11562"/>
    <cellStyle name="Millares 26 2" xfId="11563"/>
    <cellStyle name="Millares 26 2 2" xfId="11564"/>
    <cellStyle name="Millares 26 3" xfId="11565"/>
    <cellStyle name="Millares 26 4" xfId="11566"/>
    <cellStyle name="Millares 26 5" xfId="11567"/>
    <cellStyle name="Millares 27" xfId="11568"/>
    <cellStyle name="Millares 27 2" xfId="11569"/>
    <cellStyle name="Millares 27 3" xfId="11570"/>
    <cellStyle name="Millares 27 4" xfId="11571"/>
    <cellStyle name="Millares 27 5" xfId="11572"/>
    <cellStyle name="Millares 28" xfId="11573"/>
    <cellStyle name="Millares 28 2" xfId="11574"/>
    <cellStyle name="Millares 28 3" xfId="11575"/>
    <cellStyle name="Millares 29" xfId="11576"/>
    <cellStyle name="Millares 29 2" xfId="11577"/>
    <cellStyle name="Millares 3" xfId="104"/>
    <cellStyle name="Millares 3 10" xfId="11579"/>
    <cellStyle name="Millares 3 11" xfId="11580"/>
    <cellStyle name="Millares 3 12" xfId="11581"/>
    <cellStyle name="Millares 3 13" xfId="11578"/>
    <cellStyle name="Millares 3 2" xfId="223"/>
    <cellStyle name="Millares 3 2 2" xfId="11583"/>
    <cellStyle name="Millares 3 2 2 2" xfId="11584"/>
    <cellStyle name="Millares 3 2 3" xfId="11585"/>
    <cellStyle name="Millares 3 2 4" xfId="11586"/>
    <cellStyle name="Millares 3 2 5" xfId="11587"/>
    <cellStyle name="Millares 3 2 6" xfId="11588"/>
    <cellStyle name="Millares 3 2 7" xfId="11589"/>
    <cellStyle name="Millares 3 2 8" xfId="11590"/>
    <cellStyle name="Millares 3 2 9" xfId="11582"/>
    <cellStyle name="Millares 3 2_base" xfId="11591"/>
    <cellStyle name="Millares 3 3" xfId="11592"/>
    <cellStyle name="Millares 3 3 2" xfId="11593"/>
    <cellStyle name="Millares 3 3 2 2" xfId="11594"/>
    <cellStyle name="Millares 3 3 3" xfId="11595"/>
    <cellStyle name="Millares 3 3 4" xfId="11596"/>
    <cellStyle name="Millares 3 3 5" xfId="11597"/>
    <cellStyle name="Millares 3 4" xfId="11598"/>
    <cellStyle name="Millares 3 4 2" xfId="11599"/>
    <cellStyle name="Millares 3 4 2 2" xfId="11600"/>
    <cellStyle name="Millares 3 4 3" xfId="11601"/>
    <cellStyle name="Millares 3 4 4" xfId="11602"/>
    <cellStyle name="Millares 3 4 5" xfId="11603"/>
    <cellStyle name="Millares 3 5" xfId="11604"/>
    <cellStyle name="Millares 3 5 2" xfId="11605"/>
    <cellStyle name="Millares 3 5 2 2" xfId="11606"/>
    <cellStyle name="Millares 3 5 3" xfId="11607"/>
    <cellStyle name="Millares 3 5 4" xfId="11608"/>
    <cellStyle name="Millares 3 5 5" xfId="11609"/>
    <cellStyle name="Millares 3 6" xfId="11610"/>
    <cellStyle name="Millares 3 6 2" xfId="11611"/>
    <cellStyle name="Millares 3 6 3" xfId="11612"/>
    <cellStyle name="Millares 3 6 4" xfId="11613"/>
    <cellStyle name="Millares 3 6 5" xfId="11614"/>
    <cellStyle name="Millares 3 7" xfId="11615"/>
    <cellStyle name="Millares 3 7 2" xfId="11616"/>
    <cellStyle name="Millares 3 8" xfId="11617"/>
    <cellStyle name="Millares 3 8 2" xfId="11618"/>
    <cellStyle name="Millares 3 9" xfId="11619"/>
    <cellStyle name="Millares 3_base" xfId="11620"/>
    <cellStyle name="Millares 30" xfId="11621"/>
    <cellStyle name="Millares 30 2" xfId="11622"/>
    <cellStyle name="Millares 31" xfId="11623"/>
    <cellStyle name="Millares 31 2" xfId="11624"/>
    <cellStyle name="Millares 32" xfId="11625"/>
    <cellStyle name="Millares 32 2" xfId="11626"/>
    <cellStyle name="Millares 33" xfId="11627"/>
    <cellStyle name="Millares 33 2" xfId="11628"/>
    <cellStyle name="Millares 34" xfId="11629"/>
    <cellStyle name="Millares 34 2" xfId="11630"/>
    <cellStyle name="Millares 35" xfId="11631"/>
    <cellStyle name="Millares 35 2" xfId="11632"/>
    <cellStyle name="Millares 36" xfId="11633"/>
    <cellStyle name="Millares 36 2" xfId="11634"/>
    <cellStyle name="Millares 37" xfId="11635"/>
    <cellStyle name="Millares 37 2" xfId="11636"/>
    <cellStyle name="Millares 38" xfId="11637"/>
    <cellStyle name="Millares 38 2" xfId="11638"/>
    <cellStyle name="Millares 39" xfId="11639"/>
    <cellStyle name="Millares 39 2" xfId="11640"/>
    <cellStyle name="Millares 4" xfId="178"/>
    <cellStyle name="Millares 4 10" xfId="11641"/>
    <cellStyle name="Millares 4 2" xfId="11642"/>
    <cellStyle name="Millares 4 2 2" xfId="11643"/>
    <cellStyle name="Millares 4 2 2 2" xfId="11644"/>
    <cellStyle name="Millares 4 2 3" xfId="11645"/>
    <cellStyle name="Millares 4 2 4" xfId="11646"/>
    <cellStyle name="Millares 4 2 5" xfId="11647"/>
    <cellStyle name="Millares 4 3" xfId="11648"/>
    <cellStyle name="Millares 4 3 2" xfId="11649"/>
    <cellStyle name="Millares 4 3 2 2" xfId="11650"/>
    <cellStyle name="Millares 4 3 3" xfId="11651"/>
    <cellStyle name="Millares 4 3 4" xfId="11652"/>
    <cellStyle name="Millares 4 3 5" xfId="11653"/>
    <cellStyle name="Millares 4 4" xfId="11654"/>
    <cellStyle name="Millares 4 4 2" xfId="11655"/>
    <cellStyle name="Millares 4 4 2 2" xfId="11656"/>
    <cellStyle name="Millares 4 4 3" xfId="11657"/>
    <cellStyle name="Millares 4 5" xfId="11658"/>
    <cellStyle name="Millares 4 5 2" xfId="11659"/>
    <cellStyle name="Millares 4 5 2 2" xfId="11660"/>
    <cellStyle name="Millares 4 5 3" xfId="11661"/>
    <cellStyle name="Millares 4 6" xfId="11662"/>
    <cellStyle name="Millares 4 6 2" xfId="11663"/>
    <cellStyle name="Millares 4 7" xfId="11664"/>
    <cellStyle name="Millares 4 8" xfId="11665"/>
    <cellStyle name="Millares 4 9" xfId="11666"/>
    <cellStyle name="Millares 40" xfId="11667"/>
    <cellStyle name="Millares 40 2" xfId="11668"/>
    <cellStyle name="Millares 41" xfId="11669"/>
    <cellStyle name="Millares 41 2" xfId="11670"/>
    <cellStyle name="Millares 42" xfId="11671"/>
    <cellStyle name="Millares 42 2" xfId="11672"/>
    <cellStyle name="Millares 43" xfId="11673"/>
    <cellStyle name="Millares 43 2" xfId="11674"/>
    <cellStyle name="Millares 44" xfId="11675"/>
    <cellStyle name="Millares 44 2" xfId="11676"/>
    <cellStyle name="Millares 45" xfId="11677"/>
    <cellStyle name="Millares 45 2" xfId="11678"/>
    <cellStyle name="Millares 46" xfId="11679"/>
    <cellStyle name="Millares 46 2" xfId="11680"/>
    <cellStyle name="Millares 47" xfId="11681"/>
    <cellStyle name="Millares 47 2" xfId="11682"/>
    <cellStyle name="Millares 48" xfId="11683"/>
    <cellStyle name="Millares 48 2" xfId="11684"/>
    <cellStyle name="Millares 49" xfId="11685"/>
    <cellStyle name="Millares 5" xfId="11686"/>
    <cellStyle name="Millares 5 2" xfId="11687"/>
    <cellStyle name="Millares 5 2 2" xfId="11688"/>
    <cellStyle name="Millares 5 2 3" xfId="11689"/>
    <cellStyle name="Millares 5 2 4" xfId="11690"/>
    <cellStyle name="Millares 5 2 5" xfId="11691"/>
    <cellStyle name="Millares 5 2 6" xfId="11692"/>
    <cellStyle name="Millares 5 3" xfId="11693"/>
    <cellStyle name="Millares 5 3 2" xfId="11694"/>
    <cellStyle name="Millares 5 3 3" xfId="11695"/>
    <cellStyle name="Millares 5 3 4" xfId="11696"/>
    <cellStyle name="Millares 5 3 5" xfId="11697"/>
    <cellStyle name="Millares 5 4" xfId="11698"/>
    <cellStyle name="Millares 5 4 2" xfId="11699"/>
    <cellStyle name="Millares 5 4 3" xfId="11700"/>
    <cellStyle name="Millares 5 5" xfId="11701"/>
    <cellStyle name="Millares 5 5 2" xfId="11702"/>
    <cellStyle name="Millares 5 5 3" xfId="11703"/>
    <cellStyle name="Millares 5 6" xfId="11704"/>
    <cellStyle name="Millares 5 6 2" xfId="11705"/>
    <cellStyle name="Millares 5 7" xfId="11706"/>
    <cellStyle name="Millares 5_base" xfId="11707"/>
    <cellStyle name="Millares 50" xfId="11708"/>
    <cellStyle name="Millares 51" xfId="11709"/>
    <cellStyle name="Millares 52" xfId="11710"/>
    <cellStyle name="Millares 53" xfId="11711"/>
    <cellStyle name="Millares 54" xfId="11712"/>
    <cellStyle name="Millares 55" xfId="11713"/>
    <cellStyle name="Millares 55 2" xfId="11714"/>
    <cellStyle name="Millares 56" xfId="11715"/>
    <cellStyle name="Millares 56 2" xfId="11716"/>
    <cellStyle name="Millares 57" xfId="11717"/>
    <cellStyle name="Millares 58" xfId="11718"/>
    <cellStyle name="Millares 59" xfId="11719"/>
    <cellStyle name="Millares 6" xfId="11720"/>
    <cellStyle name="Millares 6 10" xfId="11721"/>
    <cellStyle name="Millares 6 11" xfId="11722"/>
    <cellStyle name="Millares 6 2" xfId="11723"/>
    <cellStyle name="Millares 6 2 2" xfId="11724"/>
    <cellStyle name="Millares 6 2 3" xfId="11725"/>
    <cellStyle name="Millares 6 2 4" xfId="11726"/>
    <cellStyle name="Millares 6 2 5" xfId="11727"/>
    <cellStyle name="Millares 6 2 6" xfId="11728"/>
    <cellStyle name="Millares 6 2 7" xfId="11729"/>
    <cellStyle name="Millares 6 3" xfId="11730"/>
    <cellStyle name="Millares 6 3 2" xfId="11731"/>
    <cellStyle name="Millares 6 3 2 2" xfId="11732"/>
    <cellStyle name="Millares 6 3 3" xfId="11733"/>
    <cellStyle name="Millares 6 3 4" xfId="11734"/>
    <cellStyle name="Millares 6 3 5" xfId="11735"/>
    <cellStyle name="Millares 6 3 6" xfId="11736"/>
    <cellStyle name="Millares 6 4" xfId="11737"/>
    <cellStyle name="Millares 6 4 2" xfId="11738"/>
    <cellStyle name="Millares 6 4 3" xfId="11739"/>
    <cellStyle name="Millares 6 4 4" xfId="11740"/>
    <cellStyle name="Millares 6 5" xfId="11741"/>
    <cellStyle name="Millares 6 5 2" xfId="11742"/>
    <cellStyle name="Millares 6 5 3" xfId="11743"/>
    <cellStyle name="Millares 6 5 4" xfId="11744"/>
    <cellStyle name="Millares 6 6" xfId="11745"/>
    <cellStyle name="Millares 6 6 2" xfId="11746"/>
    <cellStyle name="Millares 6 7" xfId="11747"/>
    <cellStyle name="Millares 6 8" xfId="11748"/>
    <cellStyle name="Millares 6 9" xfId="11749"/>
    <cellStyle name="Millares 6_base" xfId="11750"/>
    <cellStyle name="Millares 60" xfId="11751"/>
    <cellStyle name="Millares 61" xfId="11752"/>
    <cellStyle name="Millares 62" xfId="11753"/>
    <cellStyle name="Millares 63" xfId="11754"/>
    <cellStyle name="Millares 64" xfId="11755"/>
    <cellStyle name="Millares 65" xfId="11756"/>
    <cellStyle name="Millares 66" xfId="11757"/>
    <cellStyle name="Millares 67" xfId="11758"/>
    <cellStyle name="Millares 68" xfId="11759"/>
    <cellStyle name="Millares 69" xfId="11760"/>
    <cellStyle name="Millares 7" xfId="11761"/>
    <cellStyle name="Millares 7 2" xfId="11762"/>
    <cellStyle name="Millares 7 2 2" xfId="11763"/>
    <cellStyle name="Millares 7 3" xfId="11764"/>
    <cellStyle name="Millares 7 4" xfId="11765"/>
    <cellStyle name="Millares 7 5" xfId="11766"/>
    <cellStyle name="Millares 7 6" xfId="11767"/>
    <cellStyle name="Millares 70" xfId="11768"/>
    <cellStyle name="Millares 71" xfId="11769"/>
    <cellStyle name="Millares 72" xfId="11770"/>
    <cellStyle name="Millares 73" xfId="11771"/>
    <cellStyle name="Millares 74" xfId="11772"/>
    <cellStyle name="Millares 75" xfId="11773"/>
    <cellStyle name="Millares 76" xfId="11774"/>
    <cellStyle name="Millares 77" xfId="11775"/>
    <cellStyle name="Millares 78" xfId="11776"/>
    <cellStyle name="Millares 79" xfId="11777"/>
    <cellStyle name="Millares 8" xfId="11778"/>
    <cellStyle name="Millares 8 2" xfId="11779"/>
    <cellStyle name="Millares 8 2 2" xfId="11780"/>
    <cellStyle name="Millares 8 2 3" xfId="11781"/>
    <cellStyle name="Millares 8 2 4" xfId="11782"/>
    <cellStyle name="Millares 8 3" xfId="11783"/>
    <cellStyle name="Millares 8 4" xfId="11784"/>
    <cellStyle name="Millares 8 5" xfId="11785"/>
    <cellStyle name="Millares 8 6" xfId="11786"/>
    <cellStyle name="Millares 8 7" xfId="11787"/>
    <cellStyle name="Millares 80" xfId="11788"/>
    <cellStyle name="Millares 81" xfId="11789"/>
    <cellStyle name="Millares 82" xfId="11790"/>
    <cellStyle name="Millares 83" xfId="11791"/>
    <cellStyle name="Millares 84" xfId="25019"/>
    <cellStyle name="Millares 85" xfId="25068"/>
    <cellStyle name="Millares 86" xfId="25198"/>
    <cellStyle name="Millares 87" xfId="25252"/>
    <cellStyle name="Millares 9" xfId="11792"/>
    <cellStyle name="Millares 9 2" xfId="11793"/>
    <cellStyle name="Millares 9 2 2" xfId="11794"/>
    <cellStyle name="Millares 9 2 3" xfId="11795"/>
    <cellStyle name="Millares 9 3" xfId="11796"/>
    <cellStyle name="Millares 9 4" xfId="11797"/>
    <cellStyle name="Millares 9 5" xfId="11798"/>
    <cellStyle name="Millares 9 6" xfId="11799"/>
    <cellStyle name="Millares 9 7" xfId="11800"/>
    <cellStyle name="Milliers [0]_A&amp;P.MEDIA.99" xfId="11801"/>
    <cellStyle name="Milliers_A&amp;P.MEDIA.99" xfId="11802"/>
    <cellStyle name="Moeda [0]_ANEXOS_FLASH" xfId="11803"/>
    <cellStyle name="Moeda_ANEXOS_FLASH" xfId="11804"/>
    <cellStyle name="Moneda [0] 10" xfId="11805"/>
    <cellStyle name="Moneda [0] 10 2" xfId="11806"/>
    <cellStyle name="Moneda [0] 11" xfId="11807"/>
    <cellStyle name="Moneda [0] 11 2" xfId="11808"/>
    <cellStyle name="Moneda [0] 12" xfId="11809"/>
    <cellStyle name="Moneda [0] 12 2" xfId="11810"/>
    <cellStyle name="Moneda [0] 13" xfId="11811"/>
    <cellStyle name="Moneda [0] 13 2" xfId="11812"/>
    <cellStyle name="Moneda [0] 14" xfId="11813"/>
    <cellStyle name="Moneda [0] 14 2" xfId="11814"/>
    <cellStyle name="Moneda [0] 15" xfId="11815"/>
    <cellStyle name="Moneda [0] 15 2" xfId="11816"/>
    <cellStyle name="Moneda [0] 16" xfId="11817"/>
    <cellStyle name="Moneda [0] 16 2" xfId="11818"/>
    <cellStyle name="Moneda [0] 17" xfId="11819"/>
    <cellStyle name="Moneda [0] 17 2" xfId="11820"/>
    <cellStyle name="Moneda [0] 18" xfId="11821"/>
    <cellStyle name="Moneda [0] 18 2" xfId="11822"/>
    <cellStyle name="Moneda [0] 19" xfId="11823"/>
    <cellStyle name="Moneda [0] 19 2" xfId="11824"/>
    <cellStyle name="Moneda [0] 2" xfId="11825"/>
    <cellStyle name="Moneda [0] 2 2" xfId="11826"/>
    <cellStyle name="Moneda [0] 20" xfId="11827"/>
    <cellStyle name="Moneda [0] 20 2" xfId="11828"/>
    <cellStyle name="Moneda [0] 21" xfId="11829"/>
    <cellStyle name="Moneda [0] 21 2" xfId="11830"/>
    <cellStyle name="Moneda [0] 22" xfId="11831"/>
    <cellStyle name="Moneda [0] 22 2" xfId="11832"/>
    <cellStyle name="Moneda [0] 23" xfId="11833"/>
    <cellStyle name="Moneda [0] 23 2" xfId="11834"/>
    <cellStyle name="Moneda [0] 24" xfId="11835"/>
    <cellStyle name="Moneda [0] 24 2" xfId="11836"/>
    <cellStyle name="Moneda [0] 25" xfId="11837"/>
    <cellStyle name="Moneda [0] 25 2" xfId="11838"/>
    <cellStyle name="Moneda [0] 26" xfId="11839"/>
    <cellStyle name="Moneda [0] 26 2" xfId="11840"/>
    <cellStyle name="Moneda [0] 27" xfId="11841"/>
    <cellStyle name="Moneda [0] 27 2" xfId="11842"/>
    <cellStyle name="Moneda [0] 28" xfId="11843"/>
    <cellStyle name="Moneda [0] 28 2" xfId="11844"/>
    <cellStyle name="Moneda [0] 29" xfId="11845"/>
    <cellStyle name="Moneda [0] 29 2" xfId="11846"/>
    <cellStyle name="Moneda [0] 3" xfId="11847"/>
    <cellStyle name="Moneda [0] 3 2" xfId="11848"/>
    <cellStyle name="Moneda [0] 30" xfId="11849"/>
    <cellStyle name="Moneda [0] 30 2" xfId="11850"/>
    <cellStyle name="Moneda [0] 31" xfId="11851"/>
    <cellStyle name="Moneda [0] 31 2" xfId="11852"/>
    <cellStyle name="Moneda [0] 32" xfId="11853"/>
    <cellStyle name="Moneda [0] 32 2" xfId="11854"/>
    <cellStyle name="Moneda [0] 33" xfId="11855"/>
    <cellStyle name="Moneda [0] 33 2" xfId="11856"/>
    <cellStyle name="Moneda [0] 34" xfId="11857"/>
    <cellStyle name="Moneda [0] 34 2" xfId="11858"/>
    <cellStyle name="Moneda [0] 35" xfId="11859"/>
    <cellStyle name="Moneda [0] 35 2" xfId="11860"/>
    <cellStyle name="Moneda [0] 36" xfId="11861"/>
    <cellStyle name="Moneda [0] 36 2" xfId="11862"/>
    <cellStyle name="Moneda [0] 37" xfId="11863"/>
    <cellStyle name="Moneda [0] 37 2" xfId="11864"/>
    <cellStyle name="Moneda [0] 38" xfId="11865"/>
    <cellStyle name="Moneda [0] 38 2" xfId="11866"/>
    <cellStyle name="Moneda [0] 39" xfId="11867"/>
    <cellStyle name="Moneda [0] 39 2" xfId="11868"/>
    <cellStyle name="Moneda [0] 4" xfId="11869"/>
    <cellStyle name="Moneda [0] 4 2" xfId="11870"/>
    <cellStyle name="Moneda [0] 40" xfId="11871"/>
    <cellStyle name="Moneda [0] 40 2" xfId="11872"/>
    <cellStyle name="Moneda [0] 41" xfId="11873"/>
    <cellStyle name="Moneda [0] 41 2" xfId="11874"/>
    <cellStyle name="Moneda [0] 42" xfId="11875"/>
    <cellStyle name="Moneda [0] 42 2" xfId="11876"/>
    <cellStyle name="Moneda [0] 43" xfId="11877"/>
    <cellStyle name="Moneda [0] 43 2" xfId="11878"/>
    <cellStyle name="Moneda [0] 44" xfId="11879"/>
    <cellStyle name="Moneda [0] 44 2" xfId="11880"/>
    <cellStyle name="Moneda [0] 45" xfId="11881"/>
    <cellStyle name="Moneda [0] 45 2" xfId="11882"/>
    <cellStyle name="Moneda [0] 46" xfId="11883"/>
    <cellStyle name="Moneda [0] 46 2" xfId="11884"/>
    <cellStyle name="Moneda [0] 47" xfId="11885"/>
    <cellStyle name="Moneda [0] 47 2" xfId="11886"/>
    <cellStyle name="Moneda [0] 48" xfId="11887"/>
    <cellStyle name="Moneda [0] 48 2" xfId="11888"/>
    <cellStyle name="Moneda [0] 5" xfId="11889"/>
    <cellStyle name="Moneda [0] 5 2" xfId="11890"/>
    <cellStyle name="Moneda [0] 6" xfId="11891"/>
    <cellStyle name="Moneda [0] 6 2" xfId="11892"/>
    <cellStyle name="Moneda [0] 7" xfId="11893"/>
    <cellStyle name="Moneda [0] 7 2" xfId="11894"/>
    <cellStyle name="Moneda [0] 8" xfId="11895"/>
    <cellStyle name="Moneda [0] 8 2" xfId="11896"/>
    <cellStyle name="Moneda [0] 9" xfId="11897"/>
    <cellStyle name="Moneda [0] 9 2" xfId="11898"/>
    <cellStyle name="Moneda 10" xfId="11899"/>
    <cellStyle name="Moneda 10 2" xfId="11900"/>
    <cellStyle name="Moneda 11" xfId="11901"/>
    <cellStyle name="Moneda 11 2" xfId="11902"/>
    <cellStyle name="Moneda 12" xfId="11903"/>
    <cellStyle name="Moneda 12 2" xfId="11904"/>
    <cellStyle name="Moneda 13" xfId="11905"/>
    <cellStyle name="Moneda 13 2" xfId="11906"/>
    <cellStyle name="Moneda 14" xfId="11907"/>
    <cellStyle name="Moneda 14 2" xfId="11908"/>
    <cellStyle name="Moneda 15" xfId="11909"/>
    <cellStyle name="Moneda 15 2" xfId="11910"/>
    <cellStyle name="Moneda 16" xfId="11911"/>
    <cellStyle name="Moneda 16 2" xfId="11912"/>
    <cellStyle name="Moneda 17" xfId="11913"/>
    <cellStyle name="Moneda 17 2" xfId="11914"/>
    <cellStyle name="Moneda 18" xfId="11915"/>
    <cellStyle name="Moneda 18 2" xfId="11916"/>
    <cellStyle name="Moneda 19" xfId="11917"/>
    <cellStyle name="Moneda 19 2" xfId="11918"/>
    <cellStyle name="Moneda 2" xfId="11919"/>
    <cellStyle name="Moneda 2 2" xfId="11920"/>
    <cellStyle name="Moneda 2 3" xfId="11921"/>
    <cellStyle name="Moneda 2 4" xfId="11922"/>
    <cellStyle name="Moneda 2 5" xfId="11923"/>
    <cellStyle name="Moneda 2 6" xfId="11924"/>
    <cellStyle name="Moneda 2 7" xfId="11925"/>
    <cellStyle name="Moneda 2 8" xfId="11926"/>
    <cellStyle name="Moneda 20" xfId="11927"/>
    <cellStyle name="Moneda 20 2" xfId="11928"/>
    <cellStyle name="Moneda 21" xfId="11929"/>
    <cellStyle name="Moneda 21 2" xfId="11930"/>
    <cellStyle name="Moneda 22" xfId="11931"/>
    <cellStyle name="Moneda 22 2" xfId="11932"/>
    <cellStyle name="Moneda 23" xfId="11933"/>
    <cellStyle name="Moneda 23 2" xfId="11934"/>
    <cellStyle name="Moneda 24" xfId="11935"/>
    <cellStyle name="Moneda 24 2" xfId="11936"/>
    <cellStyle name="Moneda 25" xfId="11937"/>
    <cellStyle name="Moneda 25 2" xfId="11938"/>
    <cellStyle name="Moneda 26" xfId="11939"/>
    <cellStyle name="Moneda 26 2" xfId="11940"/>
    <cellStyle name="Moneda 27" xfId="11941"/>
    <cellStyle name="Moneda 27 2" xfId="11942"/>
    <cellStyle name="Moneda 28" xfId="11943"/>
    <cellStyle name="Moneda 28 2" xfId="11944"/>
    <cellStyle name="Moneda 29" xfId="11945"/>
    <cellStyle name="Moneda 29 2" xfId="11946"/>
    <cellStyle name="Moneda 3" xfId="11947"/>
    <cellStyle name="Moneda 3 2" xfId="11948"/>
    <cellStyle name="Moneda 3 2 2" xfId="11949"/>
    <cellStyle name="Moneda 3 3" xfId="11950"/>
    <cellStyle name="Moneda 3 4" xfId="11951"/>
    <cellStyle name="Moneda 3 5" xfId="11952"/>
    <cellStyle name="Moneda 3 6" xfId="11953"/>
    <cellStyle name="Moneda 3 7" xfId="11954"/>
    <cellStyle name="Moneda 3 8" xfId="11955"/>
    <cellStyle name="Moneda 30" xfId="11956"/>
    <cellStyle name="Moneda 30 2" xfId="11957"/>
    <cellStyle name="Moneda 31" xfId="11958"/>
    <cellStyle name="Moneda 31 2" xfId="11959"/>
    <cellStyle name="Moneda 32" xfId="11960"/>
    <cellStyle name="Moneda 32 2" xfId="11961"/>
    <cellStyle name="Moneda 33" xfId="11962"/>
    <cellStyle name="Moneda 33 2" xfId="11963"/>
    <cellStyle name="Moneda 34" xfId="11964"/>
    <cellStyle name="Moneda 34 2" xfId="11965"/>
    <cellStyle name="Moneda 35" xfId="11966"/>
    <cellStyle name="Moneda 35 2" xfId="11967"/>
    <cellStyle name="Moneda 36" xfId="11968"/>
    <cellStyle name="Moneda 36 2" xfId="11969"/>
    <cellStyle name="Moneda 37" xfId="11970"/>
    <cellStyle name="Moneda 37 2" xfId="11971"/>
    <cellStyle name="Moneda 38" xfId="11972"/>
    <cellStyle name="Moneda 38 2" xfId="11973"/>
    <cellStyle name="Moneda 39" xfId="11974"/>
    <cellStyle name="Moneda 39 2" xfId="11975"/>
    <cellStyle name="Moneda 4" xfId="11976"/>
    <cellStyle name="Moneda 4 2" xfId="11977"/>
    <cellStyle name="Moneda 40" xfId="11978"/>
    <cellStyle name="Moneda 40 2" xfId="11979"/>
    <cellStyle name="Moneda 41" xfId="11980"/>
    <cellStyle name="Moneda 41 2" xfId="11981"/>
    <cellStyle name="Moneda 42" xfId="11982"/>
    <cellStyle name="Moneda 42 2" xfId="11983"/>
    <cellStyle name="Moneda 43" xfId="11984"/>
    <cellStyle name="Moneda 43 2" xfId="11985"/>
    <cellStyle name="Moneda 44" xfId="11986"/>
    <cellStyle name="Moneda 44 2" xfId="11987"/>
    <cellStyle name="Moneda 45" xfId="11988"/>
    <cellStyle name="Moneda 45 2" xfId="11989"/>
    <cellStyle name="Moneda 46" xfId="11990"/>
    <cellStyle name="Moneda 46 2" xfId="11991"/>
    <cellStyle name="Moneda 47" xfId="11992"/>
    <cellStyle name="Moneda 47 2" xfId="11993"/>
    <cellStyle name="Moneda 48" xfId="11994"/>
    <cellStyle name="Moneda 48 2" xfId="11995"/>
    <cellStyle name="Moneda 49" xfId="11996"/>
    <cellStyle name="Moneda 5" xfId="11997"/>
    <cellStyle name="Moneda 5 2" xfId="11998"/>
    <cellStyle name="Moneda 50" xfId="11999"/>
    <cellStyle name="Moneda 6" xfId="12000"/>
    <cellStyle name="Moneda 6 2" xfId="12001"/>
    <cellStyle name="Moneda 7" xfId="12002"/>
    <cellStyle name="Moneda 7 2" xfId="12003"/>
    <cellStyle name="Moneda 8" xfId="12004"/>
    <cellStyle name="Moneda 8 2" xfId="12005"/>
    <cellStyle name="Moneda 9" xfId="12006"/>
    <cellStyle name="Moneda 9 2" xfId="12007"/>
    <cellStyle name="Monétaire [0]_A&amp;P.MEDIA.99" xfId="12008"/>
    <cellStyle name="Monétaire_A&amp;P.MEDIA.99" xfId="12009"/>
    <cellStyle name="Neutral 10" xfId="12011"/>
    <cellStyle name="Neutral 10 2" xfId="12012"/>
    <cellStyle name="Neutral 10 2 2" xfId="12013"/>
    <cellStyle name="Neutral 10 3" xfId="12014"/>
    <cellStyle name="Neutral 10 4" xfId="12015"/>
    <cellStyle name="Neutral 10 5" xfId="12016"/>
    <cellStyle name="Neutral 100" xfId="12017"/>
    <cellStyle name="Neutral 101" xfId="12018"/>
    <cellStyle name="Neutral 102" xfId="12019"/>
    <cellStyle name="Neutral 103" xfId="12020"/>
    <cellStyle name="Neutral 104" xfId="12021"/>
    <cellStyle name="Neutral 105" xfId="12022"/>
    <cellStyle name="Neutral 106" xfId="12010"/>
    <cellStyle name="Neutral 11" xfId="12023"/>
    <cellStyle name="Neutral 11 2" xfId="12024"/>
    <cellStyle name="Neutral 11 2 2" xfId="12025"/>
    <cellStyle name="Neutral 11 3" xfId="12026"/>
    <cellStyle name="Neutral 11 4" xfId="12027"/>
    <cellStyle name="Neutral 12" xfId="12028"/>
    <cellStyle name="Neutral 12 2" xfId="12029"/>
    <cellStyle name="Neutral 12 3" xfId="12030"/>
    <cellStyle name="Neutral 12 4" xfId="12031"/>
    <cellStyle name="Neutral 13" xfId="12032"/>
    <cellStyle name="Neutral 13 2" xfId="12033"/>
    <cellStyle name="Neutral 13 3" xfId="12034"/>
    <cellStyle name="Neutral 13 4" xfId="12035"/>
    <cellStyle name="Neutral 14" xfId="12036"/>
    <cellStyle name="Neutral 14 2" xfId="12037"/>
    <cellStyle name="Neutral 14 2 2" xfId="12038"/>
    <cellStyle name="Neutral 14 3" xfId="12039"/>
    <cellStyle name="Neutral 14 4" xfId="12040"/>
    <cellStyle name="Neutral 14 5" xfId="12041"/>
    <cellStyle name="Neutral 15" xfId="12042"/>
    <cellStyle name="Neutral 15 2" xfId="12043"/>
    <cellStyle name="Neutral 15 2 2" xfId="12044"/>
    <cellStyle name="Neutral 15 3" xfId="12045"/>
    <cellStyle name="Neutral 15 4" xfId="12046"/>
    <cellStyle name="Neutral 15 5" xfId="12047"/>
    <cellStyle name="Neutral 16" xfId="12048"/>
    <cellStyle name="Neutral 16 2" xfId="12049"/>
    <cellStyle name="Neutral 16 2 2" xfId="12050"/>
    <cellStyle name="Neutral 16 3" xfId="12051"/>
    <cellStyle name="Neutral 16 4" xfId="12052"/>
    <cellStyle name="Neutral 16 5" xfId="12053"/>
    <cellStyle name="Neutral 17" xfId="12054"/>
    <cellStyle name="Neutral 17 2" xfId="12055"/>
    <cellStyle name="Neutral 17 3" xfId="12056"/>
    <cellStyle name="Neutral 18" xfId="12057"/>
    <cellStyle name="Neutral 18 2" xfId="12058"/>
    <cellStyle name="Neutral 18 3" xfId="12059"/>
    <cellStyle name="Neutral 19" xfId="12060"/>
    <cellStyle name="Neutral 19 2" xfId="12061"/>
    <cellStyle name="Neutral 19 3" xfId="12062"/>
    <cellStyle name="Neutral 2" xfId="25"/>
    <cellStyle name="Neutral 2 2" xfId="12064"/>
    <cellStyle name="Neutral 2 2 2" xfId="12065"/>
    <cellStyle name="Neutral 2 2 2 2" xfId="12066"/>
    <cellStyle name="Neutral 2 2 2 2 2" xfId="12067"/>
    <cellStyle name="Neutral 2 2 3" xfId="12068"/>
    <cellStyle name="Neutral 2 2 4" xfId="28905"/>
    <cellStyle name="Neutral 2 3" xfId="12069"/>
    <cellStyle name="Neutral 2 3 2" xfId="12070"/>
    <cellStyle name="Neutral 2 4" xfId="12071"/>
    <cellStyle name="Neutral 2 4 2" xfId="12072"/>
    <cellStyle name="Neutral 2 5" xfId="12073"/>
    <cellStyle name="Neutral 2 5 2" xfId="12074"/>
    <cellStyle name="Neutral 2 6" xfId="12075"/>
    <cellStyle name="Neutral 2 7" xfId="12076"/>
    <cellStyle name="Neutral 2 8" xfId="12063"/>
    <cellStyle name="Neutral 2_AECM 8909035321" xfId="12077"/>
    <cellStyle name="Neutral 20" xfId="12078"/>
    <cellStyle name="Neutral 20 2" xfId="12079"/>
    <cellStyle name="Neutral 20 3" xfId="12080"/>
    <cellStyle name="Neutral 21" xfId="12081"/>
    <cellStyle name="Neutral 21 2" xfId="12082"/>
    <cellStyle name="Neutral 21 3" xfId="12083"/>
    <cellStyle name="Neutral 22" xfId="12084"/>
    <cellStyle name="Neutral 22 2" xfId="12085"/>
    <cellStyle name="Neutral 22 3" xfId="12086"/>
    <cellStyle name="Neutral 23" xfId="12087"/>
    <cellStyle name="Neutral 23 2" xfId="12088"/>
    <cellStyle name="Neutral 23 3" xfId="12089"/>
    <cellStyle name="Neutral 24" xfId="12090"/>
    <cellStyle name="Neutral 24 2" xfId="12091"/>
    <cellStyle name="Neutral 24 3" xfId="12092"/>
    <cellStyle name="Neutral 25" xfId="12093"/>
    <cellStyle name="Neutral 25 2" xfId="12094"/>
    <cellStyle name="Neutral 25 3" xfId="12095"/>
    <cellStyle name="Neutral 26" xfId="12096"/>
    <cellStyle name="Neutral 26 2" xfId="12097"/>
    <cellStyle name="Neutral 26 3" xfId="12098"/>
    <cellStyle name="Neutral 27" xfId="12099"/>
    <cellStyle name="Neutral 27 2" xfId="12100"/>
    <cellStyle name="Neutral 27 3" xfId="12101"/>
    <cellStyle name="Neutral 28" xfId="12102"/>
    <cellStyle name="Neutral 28 2" xfId="12103"/>
    <cellStyle name="Neutral 28 3" xfId="12104"/>
    <cellStyle name="Neutral 29" xfId="12105"/>
    <cellStyle name="Neutral 29 2" xfId="12106"/>
    <cellStyle name="Neutral 29 3" xfId="12107"/>
    <cellStyle name="Neutral 29 4" xfId="12108"/>
    <cellStyle name="Neutral 29 5" xfId="12109"/>
    <cellStyle name="Neutral 29 6" xfId="12110"/>
    <cellStyle name="Neutral 3" xfId="12111"/>
    <cellStyle name="Neutral 3 2" xfId="12112"/>
    <cellStyle name="Neutral 3 3" xfId="12113"/>
    <cellStyle name="Neutral 3 4" xfId="12114"/>
    <cellStyle name="Neutral 3 5" xfId="28906"/>
    <cellStyle name="Neutral 30" xfId="12115"/>
    <cellStyle name="Neutral 30 2" xfId="12116"/>
    <cellStyle name="Neutral 30 3" xfId="12117"/>
    <cellStyle name="Neutral 30 4" xfId="12118"/>
    <cellStyle name="Neutral 30 5" xfId="12119"/>
    <cellStyle name="Neutral 30 6" xfId="12120"/>
    <cellStyle name="Neutral 31" xfId="12121"/>
    <cellStyle name="Neutral 31 2" xfId="12122"/>
    <cellStyle name="Neutral 31 3" xfId="12123"/>
    <cellStyle name="Neutral 31 4" xfId="12124"/>
    <cellStyle name="Neutral 31 5" xfId="12125"/>
    <cellStyle name="Neutral 31 6" xfId="12126"/>
    <cellStyle name="Neutral 32" xfId="12127"/>
    <cellStyle name="Neutral 32 2" xfId="12128"/>
    <cellStyle name="Neutral 32 3" xfId="12129"/>
    <cellStyle name="Neutral 32 4" xfId="12130"/>
    <cellStyle name="Neutral 32 5" xfId="12131"/>
    <cellStyle name="Neutral 32 6" xfId="12132"/>
    <cellStyle name="Neutral 33" xfId="12133"/>
    <cellStyle name="Neutral 33 2" xfId="12134"/>
    <cellStyle name="Neutral 33 3" xfId="12135"/>
    <cellStyle name="Neutral 33 4" xfId="12136"/>
    <cellStyle name="Neutral 33 5" xfId="12137"/>
    <cellStyle name="Neutral 33 6" xfId="12138"/>
    <cellStyle name="Neutral 34" xfId="12139"/>
    <cellStyle name="Neutral 34 2" xfId="12140"/>
    <cellStyle name="Neutral 34 3" xfId="12141"/>
    <cellStyle name="Neutral 34 4" xfId="12142"/>
    <cellStyle name="Neutral 35" xfId="12143"/>
    <cellStyle name="Neutral 35 2" xfId="12144"/>
    <cellStyle name="Neutral 35 3" xfId="12145"/>
    <cellStyle name="Neutral 35 4" xfId="12146"/>
    <cellStyle name="Neutral 36" xfId="12147"/>
    <cellStyle name="Neutral 36 2" xfId="12148"/>
    <cellStyle name="Neutral 36 3" xfId="12149"/>
    <cellStyle name="Neutral 37" xfId="12150"/>
    <cellStyle name="Neutral 37 2" xfId="12151"/>
    <cellStyle name="Neutral 37 3" xfId="12152"/>
    <cellStyle name="Neutral 38" xfId="12153"/>
    <cellStyle name="Neutral 38 2" xfId="12154"/>
    <cellStyle name="Neutral 38 3" xfId="12155"/>
    <cellStyle name="Neutral 39" xfId="12156"/>
    <cellStyle name="Neutral 39 2" xfId="12157"/>
    <cellStyle name="Neutral 39 3" xfId="12158"/>
    <cellStyle name="Neutral 4" xfId="12159"/>
    <cellStyle name="Neutral 4 2" xfId="12160"/>
    <cellStyle name="Neutral 4 3" xfId="12161"/>
    <cellStyle name="Neutral 4 4" xfId="12162"/>
    <cellStyle name="Neutral 40" xfId="12163"/>
    <cellStyle name="Neutral 40 2" xfId="12164"/>
    <cellStyle name="Neutral 40 3" xfId="12165"/>
    <cellStyle name="Neutral 41" xfId="12166"/>
    <cellStyle name="Neutral 41 2" xfId="12167"/>
    <cellStyle name="Neutral 41 3" xfId="12168"/>
    <cellStyle name="Neutral 42" xfId="12169"/>
    <cellStyle name="Neutral 42 2" xfId="12170"/>
    <cellStyle name="Neutral 42 3" xfId="12171"/>
    <cellStyle name="Neutral 43" xfId="12172"/>
    <cellStyle name="Neutral 43 2" xfId="12173"/>
    <cellStyle name="Neutral 44" xfId="12174"/>
    <cellStyle name="Neutral 44 2" xfId="12175"/>
    <cellStyle name="Neutral 45" xfId="12176"/>
    <cellStyle name="Neutral 45 2" xfId="12177"/>
    <cellStyle name="Neutral 46" xfId="12178"/>
    <cellStyle name="Neutral 46 2" xfId="12179"/>
    <cellStyle name="Neutral 47" xfId="12180"/>
    <cellStyle name="Neutral 47 2" xfId="12181"/>
    <cellStyle name="Neutral 48" xfId="12182"/>
    <cellStyle name="Neutral 48 2" xfId="12183"/>
    <cellStyle name="Neutral 49" xfId="12184"/>
    <cellStyle name="Neutral 5" xfId="12185"/>
    <cellStyle name="Neutral 5 2" xfId="12186"/>
    <cellStyle name="Neutral 5 3" xfId="12187"/>
    <cellStyle name="Neutral 5 4" xfId="12188"/>
    <cellStyle name="Neutral 50" xfId="12189"/>
    <cellStyle name="Neutral 51" xfId="12190"/>
    <cellStyle name="Neutral 52" xfId="12191"/>
    <cellStyle name="Neutral 53" xfId="12192"/>
    <cellStyle name="Neutral 54" xfId="12193"/>
    <cellStyle name="Neutral 55" xfId="12194"/>
    <cellStyle name="Neutral 56" xfId="12195"/>
    <cellStyle name="Neutral 57" xfId="12196"/>
    <cellStyle name="Neutral 58" xfId="12197"/>
    <cellStyle name="Neutral 59" xfId="12198"/>
    <cellStyle name="Neutral 6" xfId="12199"/>
    <cellStyle name="Neutral 6 2" xfId="12200"/>
    <cellStyle name="Neutral 6 3" xfId="12201"/>
    <cellStyle name="Neutral 60" xfId="12202"/>
    <cellStyle name="Neutral 61" xfId="12203"/>
    <cellStyle name="Neutral 62" xfId="12204"/>
    <cellStyle name="Neutral 63" xfId="12205"/>
    <cellStyle name="Neutral 64" xfId="12206"/>
    <cellStyle name="Neutral 65" xfId="12207"/>
    <cellStyle name="Neutral 65 2" xfId="12208"/>
    <cellStyle name="Neutral 66" xfId="12209"/>
    <cellStyle name="Neutral 66 2" xfId="12210"/>
    <cellStyle name="Neutral 67" xfId="12211"/>
    <cellStyle name="Neutral 67 2" xfId="12212"/>
    <cellStyle name="Neutral 68" xfId="12213"/>
    <cellStyle name="Neutral 68 2" xfId="12214"/>
    <cellStyle name="Neutral 69" xfId="12215"/>
    <cellStyle name="Neutral 7" xfId="12216"/>
    <cellStyle name="Neutral 7 2" xfId="12217"/>
    <cellStyle name="Neutral 7 2 2" xfId="12218"/>
    <cellStyle name="Neutral 7 2 3" xfId="12219"/>
    <cellStyle name="Neutral 7 3" xfId="12220"/>
    <cellStyle name="Neutral 70" xfId="12221"/>
    <cellStyle name="Neutral 71" xfId="12222"/>
    <cellStyle name="Neutral 72" xfId="12223"/>
    <cellStyle name="Neutral 73" xfId="12224"/>
    <cellStyle name="Neutral 74" xfId="12225"/>
    <cellStyle name="Neutral 75" xfId="12226"/>
    <cellStyle name="Neutral 76" xfId="12227"/>
    <cellStyle name="Neutral 77" xfId="12228"/>
    <cellStyle name="Neutral 78" xfId="12229"/>
    <cellStyle name="Neutral 79" xfId="12230"/>
    <cellStyle name="Neutral 8" xfId="12231"/>
    <cellStyle name="Neutral 8 2" xfId="12232"/>
    <cellStyle name="Neutral 8 3" xfId="12233"/>
    <cellStyle name="Neutral 80" xfId="12234"/>
    <cellStyle name="Neutral 81" xfId="12235"/>
    <cellStyle name="Neutral 82" xfId="12236"/>
    <cellStyle name="Neutral 83" xfId="12237"/>
    <cellStyle name="Neutral 84" xfId="12238"/>
    <cellStyle name="Neutral 85" xfId="12239"/>
    <cellStyle name="Neutral 86" xfId="12240"/>
    <cellStyle name="Neutral 87" xfId="12241"/>
    <cellStyle name="Neutral 88" xfId="12242"/>
    <cellStyle name="Neutral 89" xfId="12243"/>
    <cellStyle name="Neutral 9" xfId="12244"/>
    <cellStyle name="Neutral 9 10" xfId="12245"/>
    <cellStyle name="Neutral 9 11" xfId="12246"/>
    <cellStyle name="Neutral 9 12" xfId="12247"/>
    <cellStyle name="Neutral 9 2" xfId="12248"/>
    <cellStyle name="Neutral 9 2 2" xfId="12249"/>
    <cellStyle name="Neutral 9 2 3" xfId="12250"/>
    <cellStyle name="Neutral 9 3" xfId="12251"/>
    <cellStyle name="Neutral 9 3 2" xfId="12252"/>
    <cellStyle name="Neutral 9 4" xfId="12253"/>
    <cellStyle name="Neutral 9 4 2" xfId="12254"/>
    <cellStyle name="Neutral 9 5" xfId="12255"/>
    <cellStyle name="Neutral 9 6" xfId="12256"/>
    <cellStyle name="Neutral 9 7" xfId="12257"/>
    <cellStyle name="Neutral 9 8" xfId="12258"/>
    <cellStyle name="Neutral 9 9" xfId="12259"/>
    <cellStyle name="Neutral 90" xfId="12260"/>
    <cellStyle name="Neutral 91" xfId="12261"/>
    <cellStyle name="Neutral 92" xfId="12262"/>
    <cellStyle name="Neutral 93" xfId="12263"/>
    <cellStyle name="Neutral 94" xfId="12264"/>
    <cellStyle name="Neutral 95" xfId="12265"/>
    <cellStyle name="Neutral 96" xfId="12266"/>
    <cellStyle name="Neutral 97" xfId="12267"/>
    <cellStyle name="Neutral 98" xfId="12268"/>
    <cellStyle name="Neutral 99" xfId="12269"/>
    <cellStyle name="no dec" xfId="12270"/>
    <cellStyle name="no dec 2" xfId="12271"/>
    <cellStyle name="no dec 2 2" xfId="12272"/>
    <cellStyle name="no dec 2 3" xfId="12273"/>
    <cellStyle name="no dec 3" xfId="12274"/>
    <cellStyle name="no dec 4" xfId="12275"/>
    <cellStyle name="no dec 5" xfId="12276"/>
    <cellStyle name="no dec 6" xfId="12277"/>
    <cellStyle name="no dec 7" xfId="12278"/>
    <cellStyle name="Normal" xfId="0" builtinId="0"/>
    <cellStyle name="Normal - Style1" xfId="12279"/>
    <cellStyle name="Normal - Style1 2" xfId="12280"/>
    <cellStyle name="Normal 10" xfId="12281"/>
    <cellStyle name="Normal 10 2" xfId="12282"/>
    <cellStyle name="Normal 10 2 2" xfId="12283"/>
    <cellStyle name="Normal 10 2 2 2" xfId="12284"/>
    <cellStyle name="Normal 10 2 3" xfId="12285"/>
    <cellStyle name="Normal 10 2 4" xfId="12286"/>
    <cellStyle name="Normal 10 3" xfId="12287"/>
    <cellStyle name="Normal 10 3 2" xfId="12288"/>
    <cellStyle name="Normal 10 4" xfId="12289"/>
    <cellStyle name="Normal 10 5" xfId="12290"/>
    <cellStyle name="Normal 10 6" xfId="12291"/>
    <cellStyle name="Normal 10_Logistica y Vtas" xfId="12292"/>
    <cellStyle name="Normal 100" xfId="24456"/>
    <cellStyle name="Normal 101" xfId="24484"/>
    <cellStyle name="Normal 102" xfId="24510"/>
    <cellStyle name="Normal 103" xfId="24525"/>
    <cellStyle name="Normal 104" xfId="24542"/>
    <cellStyle name="Normal 105" xfId="24601"/>
    <cellStyle name="Normal 106" xfId="24630"/>
    <cellStyle name="Normal 107" xfId="24657"/>
    <cellStyle name="Normal 108" xfId="24682"/>
    <cellStyle name="Normal 109" xfId="24559"/>
    <cellStyle name="Normal 11" xfId="12293"/>
    <cellStyle name="Normal 11 2" xfId="12294"/>
    <cellStyle name="Normal 11 2 2" xfId="12295"/>
    <cellStyle name="Normal 11 3" xfId="12296"/>
    <cellStyle name="Normal 11 3 2" xfId="12297"/>
    <cellStyle name="Normal 11 4" xfId="12298"/>
    <cellStyle name="Normal 11 4 2" xfId="12299"/>
    <cellStyle name="Normal 11 5" xfId="12300"/>
    <cellStyle name="Normal 11 6" xfId="12301"/>
    <cellStyle name="Normal 11 7" xfId="12302"/>
    <cellStyle name="Normal 110" xfId="24742"/>
    <cellStyle name="Normal 111" xfId="24765"/>
    <cellStyle name="Normal 112" xfId="24786"/>
    <cellStyle name="Normal 113" xfId="24820"/>
    <cellStyle name="Normal 114" xfId="24835"/>
    <cellStyle name="Normal 115" xfId="24850"/>
    <cellStyle name="Normal 115 2" xfId="25161"/>
    <cellStyle name="Normal 116" xfId="24906"/>
    <cellStyle name="Normal 116 2" xfId="25162"/>
    <cellStyle name="Normal 117" xfId="24933"/>
    <cellStyle name="Normal 117 2" xfId="25163"/>
    <cellStyle name="Normal 118" xfId="24960"/>
    <cellStyle name="Normal 118 2" xfId="25164"/>
    <cellStyle name="Normal 119" xfId="24977"/>
    <cellStyle name="Normal 119 2" xfId="25165"/>
    <cellStyle name="Normal 12" xfId="12303"/>
    <cellStyle name="Normal 12 2" xfId="12304"/>
    <cellStyle name="Normal 12 2 2" xfId="12305"/>
    <cellStyle name="Normal 12 3" xfId="12306"/>
    <cellStyle name="Normal 12 3 2" xfId="12307"/>
    <cellStyle name="Normal 12 4" xfId="12308"/>
    <cellStyle name="Normal 12 4 2" xfId="12309"/>
    <cellStyle name="Normal 12 5" xfId="12310"/>
    <cellStyle name="Normal 120" xfId="25018"/>
    <cellStyle name="Normal 121" xfId="24978"/>
    <cellStyle name="Normal 121 2" xfId="25166"/>
    <cellStyle name="Normal 122" xfId="25153"/>
    <cellStyle name="Normal 122 2" xfId="25168"/>
    <cellStyle name="Normal 123" xfId="25099"/>
    <cellStyle name="Normal 123 2" xfId="25167"/>
    <cellStyle name="Normal 124" xfId="25069"/>
    <cellStyle name="Normal 125" xfId="25084"/>
    <cellStyle name="Normal 125 2" xfId="25333"/>
    <cellStyle name="Normal 126" xfId="25197"/>
    <cellStyle name="Normal 127" xfId="25169"/>
    <cellStyle name="Normal 127 2" xfId="25334"/>
    <cellStyle name="Normal 128" xfId="25332"/>
    <cellStyle name="Normal 128 2" xfId="25335"/>
    <cellStyle name="Normal 129" xfId="25251"/>
    <cellStyle name="Normal 13" xfId="12311"/>
    <cellStyle name="Normal 13 2" xfId="12312"/>
    <cellStyle name="Normal 13 2 2" xfId="12313"/>
    <cellStyle name="Normal 13 3" xfId="12314"/>
    <cellStyle name="Normal 13 4" xfId="12315"/>
    <cellStyle name="Normal 130" xfId="25223"/>
    <cellStyle name="Normal 131" xfId="25304"/>
    <cellStyle name="Normal 132" xfId="25336"/>
    <cellStyle name="Normal 133" xfId="25392"/>
    <cellStyle name="Normal 134" xfId="25419"/>
    <cellStyle name="Normal 135" xfId="25438"/>
    <cellStyle name="Normal 136" xfId="25454"/>
    <cellStyle name="Normal 137" xfId="25478"/>
    <cellStyle name="Normal 138" xfId="25504"/>
    <cellStyle name="Normal 139" xfId="25558"/>
    <cellStyle name="Normal 14" xfId="12316"/>
    <cellStyle name="Normal 14 2" xfId="12317"/>
    <cellStyle name="Normal 14 2 2" xfId="12318"/>
    <cellStyle name="Normal 14 3" xfId="12319"/>
    <cellStyle name="Normal 14 4" xfId="12320"/>
    <cellStyle name="Normal 140" xfId="25573"/>
    <cellStyle name="Normal 141" xfId="25588"/>
    <cellStyle name="Normal 142" xfId="25642"/>
    <cellStyle name="Normal 143" xfId="25657"/>
    <cellStyle name="Normal 144" xfId="25672"/>
    <cellStyle name="Normal 145" xfId="25726"/>
    <cellStyle name="Normal 146" xfId="25741"/>
    <cellStyle name="Normal 147" xfId="25756"/>
    <cellStyle name="Normal 148" xfId="25799"/>
    <cellStyle name="Normal 149" xfId="25828"/>
    <cellStyle name="Normal 15" xfId="12321"/>
    <cellStyle name="Normal 15 2" xfId="12322"/>
    <cellStyle name="Normal 15 2 2" xfId="12323"/>
    <cellStyle name="Normal 15 3" xfId="12324"/>
    <cellStyle name="Normal 15 4" xfId="12325"/>
    <cellStyle name="Normal 150" xfId="25841"/>
    <cellStyle name="Normal 151" xfId="25868"/>
    <cellStyle name="Normal 152" xfId="25923"/>
    <cellStyle name="Normal 153" xfId="25950"/>
    <cellStyle name="Normal 154" xfId="25965"/>
    <cellStyle name="Normal 155" xfId="25980"/>
    <cellStyle name="Normal 156" xfId="26035"/>
    <cellStyle name="Normal 157" xfId="26062"/>
    <cellStyle name="Normal 158" xfId="26077"/>
    <cellStyle name="Normal 159" xfId="26095"/>
    <cellStyle name="Normal 16" xfId="12326"/>
    <cellStyle name="Normal 16 2" xfId="12327"/>
    <cellStyle name="Normal 16 2 2" xfId="12328"/>
    <cellStyle name="Normal 16 3" xfId="12329"/>
    <cellStyle name="Normal 16 4" xfId="12330"/>
    <cellStyle name="Normal 16 5" xfId="12331"/>
    <cellStyle name="Normal 160" xfId="26149"/>
    <cellStyle name="Normal 161" xfId="26164"/>
    <cellStyle name="Normal 162" xfId="26179"/>
    <cellStyle name="Normal 163" xfId="26225"/>
    <cellStyle name="Normal 164" xfId="26255"/>
    <cellStyle name="Normal 165" xfId="26327"/>
    <cellStyle name="Normal 166" xfId="26354"/>
    <cellStyle name="Normal 167" xfId="26379"/>
    <cellStyle name="Normal 168" xfId="26403"/>
    <cellStyle name="Normal 169" xfId="26427"/>
    <cellStyle name="Normal 17" xfId="12332"/>
    <cellStyle name="Normal 17 2" xfId="12333"/>
    <cellStyle name="Normal 17 2 2" xfId="12334"/>
    <cellStyle name="Normal 17 2 3" xfId="12335"/>
    <cellStyle name="Normal 17 3" xfId="12336"/>
    <cellStyle name="Normal 17 3 2" xfId="12337"/>
    <cellStyle name="Normal 17 4" xfId="12338"/>
    <cellStyle name="Normal 17 5" xfId="12339"/>
    <cellStyle name="Normal 170" xfId="26443"/>
    <cellStyle name="Normal 171" xfId="26458"/>
    <cellStyle name="Normal 172" xfId="26536"/>
    <cellStyle name="Normal 173" xfId="26565"/>
    <cellStyle name="Normal 174" xfId="26593"/>
    <cellStyle name="Normal 175" xfId="26621"/>
    <cellStyle name="Normal 176" xfId="26649"/>
    <cellStyle name="Normal 177" xfId="26677"/>
    <cellStyle name="Normal 178" xfId="26705"/>
    <cellStyle name="Normal 179" xfId="26733"/>
    <cellStyle name="Normal 18" xfId="12340"/>
    <cellStyle name="Normal 18 2" xfId="12341"/>
    <cellStyle name="Normal 18 2 2" xfId="12342"/>
    <cellStyle name="Normal 18 2 3" xfId="12343"/>
    <cellStyle name="Normal 18 3" xfId="12344"/>
    <cellStyle name="Normal 18 3 2" xfId="12345"/>
    <cellStyle name="Normal 18 4" xfId="12346"/>
    <cellStyle name="Normal 18 5" xfId="12347"/>
    <cellStyle name="Normal 180" xfId="26760"/>
    <cellStyle name="Normal 181" xfId="26785"/>
    <cellStyle name="Normal 182" xfId="26809"/>
    <cellStyle name="Normal 183" xfId="26833"/>
    <cellStyle name="Normal 184" xfId="26849"/>
    <cellStyle name="Normal 185" xfId="26864"/>
    <cellStyle name="Normal 186" xfId="26937"/>
    <cellStyle name="Normal 187" xfId="26965"/>
    <cellStyle name="Normal 188" xfId="26992"/>
    <cellStyle name="Normal 189" xfId="27017"/>
    <cellStyle name="Normal 19" xfId="12348"/>
    <cellStyle name="Normal 19 2" xfId="12349"/>
    <cellStyle name="Normal 19 2 2" xfId="12350"/>
    <cellStyle name="Normal 19 3" xfId="12351"/>
    <cellStyle name="Normal 19 4" xfId="12352"/>
    <cellStyle name="Normal 19 5" xfId="12353"/>
    <cellStyle name="Normal 190" xfId="27041"/>
    <cellStyle name="Normal 191" xfId="27065"/>
    <cellStyle name="Normal 192" xfId="27081"/>
    <cellStyle name="Normal 193" xfId="27096"/>
    <cellStyle name="Normal 194" xfId="27174"/>
    <cellStyle name="Normal 195" xfId="27203"/>
    <cellStyle name="Normal 196" xfId="27231"/>
    <cellStyle name="Normal 197" xfId="27259"/>
    <cellStyle name="Normal 198" xfId="27287"/>
    <cellStyle name="Normal 199" xfId="27315"/>
    <cellStyle name="Normal 2" xfId="3"/>
    <cellStyle name="Normal 2 10" xfId="12355"/>
    <cellStyle name="Normal 2 11" xfId="12356"/>
    <cellStyle name="Normal 2 12" xfId="12357"/>
    <cellStyle name="Normal 2 13" xfId="12358"/>
    <cellStyle name="Normal 2 14" xfId="12359"/>
    <cellStyle name="Normal 2 15" xfId="12360"/>
    <cellStyle name="Normal 2 16" xfId="12361"/>
    <cellStyle name="Normal 2 17" xfId="12354"/>
    <cellStyle name="Normal 2 2" xfId="12362"/>
    <cellStyle name="Normal 2 2 10" xfId="12363"/>
    <cellStyle name="Normal 2 2 2" xfId="12364"/>
    <cellStyle name="Normal 2 2 2 2" xfId="12365"/>
    <cellStyle name="Normal 2 2 2 2 2" xfId="12366"/>
    <cellStyle name="Normal 2 2 2 3" xfId="12367"/>
    <cellStyle name="Normal 2 2 2 4" xfId="12368"/>
    <cellStyle name="Normal 2 2 2 5" xfId="12369"/>
    <cellStyle name="Normal 2 2 2 6" xfId="12370"/>
    <cellStyle name="Normal 2 2 2 7" xfId="12371"/>
    <cellStyle name="Normal 2 2 3" xfId="12372"/>
    <cellStyle name="Normal 2 2 4" xfId="12373"/>
    <cellStyle name="Normal 2 2 5" xfId="12374"/>
    <cellStyle name="Normal 2 2 6" xfId="12375"/>
    <cellStyle name="Normal 2 2 7" xfId="12376"/>
    <cellStyle name="Normal 2 2 8" xfId="12377"/>
    <cellStyle name="Normal 2 2 9" xfId="12378"/>
    <cellStyle name="Normal 2 2_Logistica y Vtas" xfId="12379"/>
    <cellStyle name="Normal 2 3" xfId="12380"/>
    <cellStyle name="Normal 2 3 2" xfId="12381"/>
    <cellStyle name="Normal 2 3 3" xfId="12382"/>
    <cellStyle name="Normal 2 3 4" xfId="12383"/>
    <cellStyle name="Normal 2 3 5" xfId="12384"/>
    <cellStyle name="Normal 2 3 6" xfId="12385"/>
    <cellStyle name="Normal 2 3 7" xfId="12386"/>
    <cellStyle name="Normal 2 4" xfId="12387"/>
    <cellStyle name="Normal 2 4 2" xfId="12388"/>
    <cellStyle name="Normal 2 4 2 2" xfId="12389"/>
    <cellStyle name="Normal 2 4 2 2 2" xfId="12390"/>
    <cellStyle name="Normal 2 4 2 3" xfId="12391"/>
    <cellStyle name="Normal 2 4 3" xfId="12392"/>
    <cellStyle name="Normal 2 4 3 2" xfId="12393"/>
    <cellStyle name="Normal 2 4 4" xfId="12394"/>
    <cellStyle name="Normal 2 4 4 2" xfId="12395"/>
    <cellStyle name="Normal 2 4 5" xfId="12396"/>
    <cellStyle name="Normal 2 4 6" xfId="12397"/>
    <cellStyle name="Normal 2 5" xfId="12398"/>
    <cellStyle name="Normal 2 5 2" xfId="12399"/>
    <cellStyle name="Normal 2 5 2 2" xfId="12400"/>
    <cellStyle name="Normal 2 5 3" xfId="12401"/>
    <cellStyle name="Normal 2 5 3 2" xfId="12402"/>
    <cellStyle name="Normal 2 5 4" xfId="12403"/>
    <cellStyle name="Normal 2 5 5" xfId="12404"/>
    <cellStyle name="Normal 2 5 6" xfId="12405"/>
    <cellStyle name="Normal 2 5 7" xfId="12406"/>
    <cellStyle name="Normal 2 6" xfId="12407"/>
    <cellStyle name="Normal 2 6 2" xfId="12408"/>
    <cellStyle name="Normal 2 6 2 2" xfId="12409"/>
    <cellStyle name="Normal 2 6 3" xfId="12410"/>
    <cellStyle name="Normal 2 6 4" xfId="12411"/>
    <cellStyle name="Normal 2 6 5" xfId="12412"/>
    <cellStyle name="Normal 2 6 6" xfId="12413"/>
    <cellStyle name="Normal 2 6 7" xfId="12414"/>
    <cellStyle name="Normal 2 7" xfId="12415"/>
    <cellStyle name="Normal 2 7 2" xfId="12416"/>
    <cellStyle name="Normal 2 7 3" xfId="12417"/>
    <cellStyle name="Normal 2 7 4" xfId="12418"/>
    <cellStyle name="Normal 2 7 5" xfId="12419"/>
    <cellStyle name="Normal 2 7 6" xfId="12420"/>
    <cellStyle name="Normal 2 8" xfId="12421"/>
    <cellStyle name="Normal 2 8 2" xfId="12422"/>
    <cellStyle name="Normal 2 8 2 2" xfId="12423"/>
    <cellStyle name="Normal 2 8 3" xfId="12424"/>
    <cellStyle name="Normal 2 8 4" xfId="12425"/>
    <cellStyle name="Normal 2 8 5" xfId="12426"/>
    <cellStyle name="Normal 2 8 6" xfId="12427"/>
    <cellStyle name="Normal 2 9" xfId="12428"/>
    <cellStyle name="Normal 2 9 2" xfId="12429"/>
    <cellStyle name="Normal 2 9 3" xfId="12430"/>
    <cellStyle name="Normal 2 9 4" xfId="12431"/>
    <cellStyle name="Normal 2_AECM 8909035321" xfId="12432"/>
    <cellStyle name="Normal 20" xfId="12433"/>
    <cellStyle name="Normal 20 2" xfId="12434"/>
    <cellStyle name="Normal 20 2 2" xfId="12435"/>
    <cellStyle name="Normal 20 3" xfId="12436"/>
    <cellStyle name="Normal 20 4" xfId="12437"/>
    <cellStyle name="Normal 20 5" xfId="12438"/>
    <cellStyle name="Normal 200" xfId="27343"/>
    <cellStyle name="Normal 201" xfId="27371"/>
    <cellStyle name="Normal 202" xfId="27398"/>
    <cellStyle name="Normal 203" xfId="27423"/>
    <cellStyle name="Normal 204" xfId="27447"/>
    <cellStyle name="Normal 205" xfId="27471"/>
    <cellStyle name="Normal 206" xfId="27487"/>
    <cellStyle name="Normal 207" xfId="27502"/>
    <cellStyle name="Normal 208" xfId="27585"/>
    <cellStyle name="Normal 209" xfId="27614"/>
    <cellStyle name="Normal 21" xfId="12439"/>
    <cellStyle name="Normal 21 2" xfId="12440"/>
    <cellStyle name="Normal 21 2 2" xfId="12441"/>
    <cellStyle name="Normal 21 3" xfId="12442"/>
    <cellStyle name="Normal 21 4" xfId="12443"/>
    <cellStyle name="Normal 21 5" xfId="12444"/>
    <cellStyle name="Normal 210" xfId="27643"/>
    <cellStyle name="Normal 211" xfId="27672"/>
    <cellStyle name="Normal 212" xfId="27701"/>
    <cellStyle name="Normal 213" xfId="27730"/>
    <cellStyle name="Normal 214" xfId="27759"/>
    <cellStyle name="Normal 215" xfId="27788"/>
    <cellStyle name="Normal 216" xfId="27817"/>
    <cellStyle name="Normal 217" xfId="27846"/>
    <cellStyle name="Normal 218" xfId="27875"/>
    <cellStyle name="Normal 219" xfId="27904"/>
    <cellStyle name="Normal 22" xfId="12445"/>
    <cellStyle name="Normal 22 2" xfId="12446"/>
    <cellStyle name="Normal 22 2 2" xfId="12447"/>
    <cellStyle name="Normal 22 3" xfId="12448"/>
    <cellStyle name="Normal 22 4" xfId="12449"/>
    <cellStyle name="Normal 22 5" xfId="12450"/>
    <cellStyle name="Normal 220" xfId="27933"/>
    <cellStyle name="Normal 221" xfId="27962"/>
    <cellStyle name="Normal 222" xfId="27991"/>
    <cellStyle name="Normal 223" xfId="28020"/>
    <cellStyle name="Normal 224" xfId="28049"/>
    <cellStyle name="Normal 225" xfId="28078"/>
    <cellStyle name="Normal 226" xfId="28107"/>
    <cellStyle name="Normal 227" xfId="27928"/>
    <cellStyle name="Normal 228" xfId="28165"/>
    <cellStyle name="Normal 229" xfId="28194"/>
    <cellStyle name="Normal 23" xfId="12451"/>
    <cellStyle name="Normal 23 2" xfId="12452"/>
    <cellStyle name="Normal 23 2 2" xfId="12453"/>
    <cellStyle name="Normal 23 2 3" xfId="12454"/>
    <cellStyle name="Normal 23 2 4" xfId="12455"/>
    <cellStyle name="Normal 23 3" xfId="12456"/>
    <cellStyle name="Normal 23 3 2" xfId="12457"/>
    <cellStyle name="Normal 23 4" xfId="12458"/>
    <cellStyle name="Normal 23 5" xfId="12459"/>
    <cellStyle name="Normal 230" xfId="28223"/>
    <cellStyle name="Normal 231" xfId="28252"/>
    <cellStyle name="Normal 232" xfId="28281"/>
    <cellStyle name="Normal 233" xfId="28310"/>
    <cellStyle name="Normal 234" xfId="28339"/>
    <cellStyle name="Normal 235" xfId="28368"/>
    <cellStyle name="Normal 236" xfId="28397"/>
    <cellStyle name="Normal 237" xfId="28426"/>
    <cellStyle name="Normal 238" xfId="28455"/>
    <cellStyle name="Normal 239" xfId="28483"/>
    <cellStyle name="Normal 24" xfId="12460"/>
    <cellStyle name="Normal 24 2" xfId="12461"/>
    <cellStyle name="Normal 24 2 2" xfId="12462"/>
    <cellStyle name="Normal 24 3" xfId="12463"/>
    <cellStyle name="Normal 24 4" xfId="12464"/>
    <cellStyle name="Normal 24 5" xfId="12465"/>
    <cellStyle name="Normal 240" xfId="28511"/>
    <cellStyle name="Normal 241" xfId="28540"/>
    <cellStyle name="Normal 242" xfId="28569"/>
    <cellStyle name="Normal 243" xfId="28595"/>
    <cellStyle name="Normal 244" xfId="28621"/>
    <cellStyle name="Normal 245" xfId="28647"/>
    <cellStyle name="Normal 246" xfId="28673"/>
    <cellStyle name="Normal 247" xfId="28699"/>
    <cellStyle name="Normal 248" xfId="28724"/>
    <cellStyle name="Normal 249" xfId="28749"/>
    <cellStyle name="Normal 25" xfId="12466"/>
    <cellStyle name="Normal 25 2" xfId="12467"/>
    <cellStyle name="Normal 25 2 2" xfId="12468"/>
    <cellStyle name="Normal 25 3" xfId="12469"/>
    <cellStyle name="Normal 25 4" xfId="12470"/>
    <cellStyle name="Normal 25 5" xfId="12471"/>
    <cellStyle name="Normal 250" xfId="28774"/>
    <cellStyle name="Normal 251" xfId="28799"/>
    <cellStyle name="Normal 252" xfId="28824"/>
    <cellStyle name="Normal 253" xfId="28849"/>
    <cellStyle name="Normal 254" xfId="28865"/>
    <cellStyle name="Normal 255" xfId="28880"/>
    <cellStyle name="Normal 256" xfId="29004"/>
    <cellStyle name="Normal 257" xfId="29070"/>
    <cellStyle name="Normal 258" xfId="29099"/>
    <cellStyle name="Normal 259" xfId="29125"/>
    <cellStyle name="Normal 26" xfId="12472"/>
    <cellStyle name="Normal 26 2" xfId="12473"/>
    <cellStyle name="Normal 26 2 2" xfId="12474"/>
    <cellStyle name="Normal 26 3" xfId="12475"/>
    <cellStyle name="Normal 26 4" xfId="12476"/>
    <cellStyle name="Normal 26 5" xfId="12477"/>
    <cellStyle name="Normal 260" xfId="29146"/>
    <cellStyle name="Normal 261" xfId="29164"/>
    <cellStyle name="Normal 262" xfId="29174"/>
    <cellStyle name="Normal 27" xfId="12478"/>
    <cellStyle name="Normal 27 2" xfId="12479"/>
    <cellStyle name="Normal 27 2 2" xfId="12480"/>
    <cellStyle name="Normal 27 2 3" xfId="12481"/>
    <cellStyle name="Normal 27 3" xfId="12482"/>
    <cellStyle name="Normal 27 3 2" xfId="12483"/>
    <cellStyle name="Normal 27 4" xfId="12484"/>
    <cellStyle name="Normal 28" xfId="12485"/>
    <cellStyle name="Normal 28 2" xfId="12486"/>
    <cellStyle name="Normal 28 2 2" xfId="12487"/>
    <cellStyle name="Normal 28 3" xfId="12488"/>
    <cellStyle name="Normal 28 4" xfId="12489"/>
    <cellStyle name="Normal 28 5" xfId="12490"/>
    <cellStyle name="Normal 29" xfId="12491"/>
    <cellStyle name="Normal 29 2" xfId="12492"/>
    <cellStyle name="Normal 29 2 2" xfId="12493"/>
    <cellStyle name="Normal 29 3" xfId="12494"/>
    <cellStyle name="Normal 29 4" xfId="12495"/>
    <cellStyle name="Normal 29 5" xfId="12496"/>
    <cellStyle name="Normal 3" xfId="69"/>
    <cellStyle name="Normal 3 10" xfId="12498"/>
    <cellStyle name="Normal 3 10 2" xfId="12499"/>
    <cellStyle name="Normal 3 11" xfId="12500"/>
    <cellStyle name="Normal 3 11 2" xfId="12501"/>
    <cellStyle name="Normal 3 12" xfId="12502"/>
    <cellStyle name="Normal 3 12 2" xfId="12503"/>
    <cellStyle name="Normal 3 13" xfId="12504"/>
    <cellStyle name="Normal 3 14" xfId="12505"/>
    <cellStyle name="Normal 3 15" xfId="12506"/>
    <cellStyle name="Normal 3 16" xfId="12507"/>
    <cellStyle name="Normal 3 17" xfId="12508"/>
    <cellStyle name="Normal 3 18" xfId="12509"/>
    <cellStyle name="Normal 3 19" xfId="12510"/>
    <cellStyle name="Normal 3 2" xfId="188"/>
    <cellStyle name="Normal 3 2 2" xfId="12512"/>
    <cellStyle name="Normal 3 2 2 2" xfId="12513"/>
    <cellStyle name="Normal 3 2 2 3" xfId="12514"/>
    <cellStyle name="Normal 3 2 2 4" xfId="12515"/>
    <cellStyle name="Normal 3 2 2 5" xfId="12516"/>
    <cellStyle name="Normal 3 2 3" xfId="12517"/>
    <cellStyle name="Normal 3 2 3 2" xfId="12518"/>
    <cellStyle name="Normal 3 2 4" xfId="12519"/>
    <cellStyle name="Normal 3 2 4 2" xfId="12520"/>
    <cellStyle name="Normal 3 2 5" xfId="12521"/>
    <cellStyle name="Normal 3 2 6" xfId="12522"/>
    <cellStyle name="Normal 3 2 7" xfId="12523"/>
    <cellStyle name="Normal 3 2 8" xfId="12511"/>
    <cellStyle name="Normal 3 2_Logistica y Vtas" xfId="12524"/>
    <cellStyle name="Normal 3 20" xfId="12525"/>
    <cellStyle name="Normal 3 21" xfId="12526"/>
    <cellStyle name="Normal 3 22" xfId="12527"/>
    <cellStyle name="Normal 3 23" xfId="12528"/>
    <cellStyle name="Normal 3 24" xfId="12529"/>
    <cellStyle name="Normal 3 25" xfId="12530"/>
    <cellStyle name="Normal 3 26" xfId="12497"/>
    <cellStyle name="Normal 3 3" xfId="12531"/>
    <cellStyle name="Normal 3 3 2" xfId="12532"/>
    <cellStyle name="Normal 3 3 2 2" xfId="12533"/>
    <cellStyle name="Normal 3 3 2 3" xfId="12534"/>
    <cellStyle name="Normal 3 3 3" xfId="12535"/>
    <cellStyle name="Normal 3 3 4" xfId="12536"/>
    <cellStyle name="Normal 3 3 5" xfId="12537"/>
    <cellStyle name="Normal 3 3_Logistica y Vtas" xfId="12538"/>
    <cellStyle name="Normal 3 4" xfId="12539"/>
    <cellStyle name="Normal 3 4 2" xfId="12540"/>
    <cellStyle name="Normal 3 4 2 2" xfId="12541"/>
    <cellStyle name="Normal 3 4 2 3" xfId="12542"/>
    <cellStyle name="Normal 3 4 3" xfId="12543"/>
    <cellStyle name="Normal 3 4 4" xfId="12544"/>
    <cellStyle name="Normal 3 4 5" xfId="12545"/>
    <cellStyle name="Normal 3 4_Logistica y Vtas" xfId="12546"/>
    <cellStyle name="Normal 3 5" xfId="12547"/>
    <cellStyle name="Normal 3 5 2" xfId="12548"/>
    <cellStyle name="Normal 3 5 2 2" xfId="12549"/>
    <cellStyle name="Normal 3 5 3" xfId="12550"/>
    <cellStyle name="Normal 3 5 4" xfId="12551"/>
    <cellStyle name="Normal 3 5 5" xfId="12552"/>
    <cellStyle name="Normal 3 5_Logistica y Vtas" xfId="12553"/>
    <cellStyle name="Normal 3 6" xfId="12554"/>
    <cellStyle name="Normal 3 6 2" xfId="12555"/>
    <cellStyle name="Normal 3 6 3" xfId="12556"/>
    <cellStyle name="Normal 3 6 4" xfId="12557"/>
    <cellStyle name="Normal 3 6 5" xfId="12558"/>
    <cellStyle name="Normal 3 7" xfId="12559"/>
    <cellStyle name="Normal 3 7 2" xfId="12560"/>
    <cellStyle name="Normal 3 7 3" xfId="12561"/>
    <cellStyle name="Normal 3 8" xfId="12562"/>
    <cellStyle name="Normal 3 8 2" xfId="12563"/>
    <cellStyle name="Normal 3 9" xfId="12564"/>
    <cellStyle name="Normal 3 9 2" xfId="12565"/>
    <cellStyle name="Normal 3_AECM 8909035321" xfId="12566"/>
    <cellStyle name="Normal 30" xfId="12567"/>
    <cellStyle name="Normal 30 2" xfId="12568"/>
    <cellStyle name="Normal 30 2 2" xfId="12569"/>
    <cellStyle name="Normal 30 3" xfId="12570"/>
    <cellStyle name="Normal 30 4" xfId="12571"/>
    <cellStyle name="Normal 30 5" xfId="12572"/>
    <cellStyle name="Normal 31" xfId="12573"/>
    <cellStyle name="Normal 31 2" xfId="12574"/>
    <cellStyle name="Normal 31 2 2" xfId="12575"/>
    <cellStyle name="Normal 31 3" xfId="12576"/>
    <cellStyle name="Normal 31 4" xfId="12577"/>
    <cellStyle name="Normal 31 5" xfId="12578"/>
    <cellStyle name="Normal 32" xfId="12579"/>
    <cellStyle name="Normal 32 2" xfId="12580"/>
    <cellStyle name="Normal 32 2 2" xfId="12581"/>
    <cellStyle name="Normal 32 3" xfId="12582"/>
    <cellStyle name="Normal 32 4" xfId="12583"/>
    <cellStyle name="Normal 32 5" xfId="12584"/>
    <cellStyle name="Normal 33" xfId="12585"/>
    <cellStyle name="Normal 33 2" xfId="12586"/>
    <cellStyle name="Normal 33 2 2" xfId="12587"/>
    <cellStyle name="Normal 33 3" xfId="12588"/>
    <cellStyle name="Normal 33 4" xfId="12589"/>
    <cellStyle name="Normal 33 5" xfId="12590"/>
    <cellStyle name="Normal 34" xfId="12591"/>
    <cellStyle name="Normal 34 2" xfId="12592"/>
    <cellStyle name="Normal 34 2 2" xfId="12593"/>
    <cellStyle name="Normal 34 2 3" xfId="12594"/>
    <cellStyle name="Normal 34 3" xfId="12595"/>
    <cellStyle name="Normal 34 4" xfId="12596"/>
    <cellStyle name="Normal 34 5" xfId="12597"/>
    <cellStyle name="Normal 35" xfId="12598"/>
    <cellStyle name="Normal 35 2" xfId="12599"/>
    <cellStyle name="Normal 35 2 2" xfId="12600"/>
    <cellStyle name="Normal 35 3" xfId="12601"/>
    <cellStyle name="Normal 35 4" xfId="12602"/>
    <cellStyle name="Normal 35 5" xfId="12603"/>
    <cellStyle name="Normal 36" xfId="12604"/>
    <cellStyle name="Normal 36 2" xfId="12605"/>
    <cellStyle name="Normal 36 3" xfId="12606"/>
    <cellStyle name="Normal 37" xfId="12607"/>
    <cellStyle name="Normal 37 2" xfId="12608"/>
    <cellStyle name="Normal 37 3" xfId="12609"/>
    <cellStyle name="Normal 37 4" xfId="12610"/>
    <cellStyle name="Normal 38" xfId="12611"/>
    <cellStyle name="Normal 38 2" xfId="12612"/>
    <cellStyle name="Normal 38 3" xfId="12613"/>
    <cellStyle name="Normal 38 4" xfId="12614"/>
    <cellStyle name="Normal 39" xfId="12615"/>
    <cellStyle name="Normal 39 2" xfId="12616"/>
    <cellStyle name="Normal 39 3" xfId="12617"/>
    <cellStyle name="Normal 39 4" xfId="12618"/>
    <cellStyle name="Normal 4" xfId="98"/>
    <cellStyle name="Normal 4 10" xfId="12620"/>
    <cellStyle name="Normal 4 11" xfId="12621"/>
    <cellStyle name="Normal 4 12" xfId="12619"/>
    <cellStyle name="Normal 4 13" xfId="28909"/>
    <cellStyle name="Normal 4 2" xfId="12622"/>
    <cellStyle name="Normal 4 2 2" xfId="12623"/>
    <cellStyle name="Normal 4 2 2 2" xfId="12624"/>
    <cellStyle name="Normal 4 2 2 3" xfId="12625"/>
    <cellStyle name="Normal 4 2 3" xfId="12626"/>
    <cellStyle name="Normal 4 2 4" xfId="12627"/>
    <cellStyle name="Normal 4 2 5" xfId="12628"/>
    <cellStyle name="Normal 4 2 6" xfId="12629"/>
    <cellStyle name="Normal 4 2 7" xfId="12630"/>
    <cellStyle name="Normal 4 3" xfId="12631"/>
    <cellStyle name="Normal 4 3 2" xfId="12632"/>
    <cellStyle name="Normal 4 3 2 2" xfId="12633"/>
    <cellStyle name="Normal 4 3 3" xfId="12634"/>
    <cellStyle name="Normal 4 3 3 2" xfId="12635"/>
    <cellStyle name="Normal 4 3 4" xfId="12636"/>
    <cellStyle name="Normal 4 3 5" xfId="12637"/>
    <cellStyle name="Normal 4 4" xfId="12638"/>
    <cellStyle name="Normal 4 4 2" xfId="12639"/>
    <cellStyle name="Normal 4 4 2 2" xfId="12640"/>
    <cellStyle name="Normal 4 4 3" xfId="12641"/>
    <cellStyle name="Normal 4 4 4" xfId="12642"/>
    <cellStyle name="Normal 4 4 5" xfId="12643"/>
    <cellStyle name="Normal 4 5" xfId="12644"/>
    <cellStyle name="Normal 4 5 2" xfId="12645"/>
    <cellStyle name="Normal 4 5 3" xfId="12646"/>
    <cellStyle name="Normal 4 6" xfId="12647"/>
    <cellStyle name="Normal 4 6 2" xfId="12648"/>
    <cellStyle name="Normal 4 7" xfId="12649"/>
    <cellStyle name="Normal 4 8" xfId="12650"/>
    <cellStyle name="Normal 4 9" xfId="12651"/>
    <cellStyle name="Normal 4_AECM 8909035321" xfId="12652"/>
    <cellStyle name="Normal 40" xfId="12653"/>
    <cellStyle name="Normal 40 2" xfId="12654"/>
    <cellStyle name="Normal 40 3" xfId="12655"/>
    <cellStyle name="Normal 40 4" xfId="12656"/>
    <cellStyle name="Normal 41" xfId="12657"/>
    <cellStyle name="Normal 41 2" xfId="12658"/>
    <cellStyle name="Normal 41 3" xfId="12659"/>
    <cellStyle name="Normal 41 4" xfId="12660"/>
    <cellStyle name="Normal 42" xfId="12661"/>
    <cellStyle name="Normal 42 2" xfId="12662"/>
    <cellStyle name="Normal 42 3" xfId="12663"/>
    <cellStyle name="Normal 42 4" xfId="12664"/>
    <cellStyle name="Normal 43" xfId="12665"/>
    <cellStyle name="Normal 43 2" xfId="12666"/>
    <cellStyle name="Normal 43 3" xfId="12667"/>
    <cellStyle name="Normal 43 4" xfId="12668"/>
    <cellStyle name="Normal 44" xfId="12669"/>
    <cellStyle name="Normal 44 2" xfId="12670"/>
    <cellStyle name="Normal 44 3" xfId="12671"/>
    <cellStyle name="Normal 44 4" xfId="12672"/>
    <cellStyle name="Normal 45" xfId="12673"/>
    <cellStyle name="Normal 45 2" xfId="12674"/>
    <cellStyle name="Normal 45 3" xfId="12675"/>
    <cellStyle name="Normal 46" xfId="12676"/>
    <cellStyle name="Normal 46 2" xfId="12677"/>
    <cellStyle name="Normal 46 3" xfId="12678"/>
    <cellStyle name="Normal 47" xfId="12679"/>
    <cellStyle name="Normal 47 2" xfId="12680"/>
    <cellStyle name="Normal 48" xfId="12681"/>
    <cellStyle name="Normal 48 2" xfId="12682"/>
    <cellStyle name="Normal 49" xfId="12683"/>
    <cellStyle name="Normal 49 2" xfId="12684"/>
    <cellStyle name="Normal 5" xfId="100"/>
    <cellStyle name="Normal 5 10" xfId="12686"/>
    <cellStyle name="Normal 5 11" xfId="12687"/>
    <cellStyle name="Normal 5 12" xfId="12685"/>
    <cellStyle name="Normal 5 2" xfId="219"/>
    <cellStyle name="Normal 5 2 2" xfId="12689"/>
    <cellStyle name="Normal 5 2 2 2" xfId="12690"/>
    <cellStyle name="Normal 5 2 3" xfId="12691"/>
    <cellStyle name="Normal 5 2 3 2" xfId="12692"/>
    <cellStyle name="Normal 5 2 4" xfId="12693"/>
    <cellStyle name="Normal 5 2 5" xfId="12694"/>
    <cellStyle name="Normal 5 2 6" xfId="12695"/>
    <cellStyle name="Normal 5 2 7" xfId="12696"/>
    <cellStyle name="Normal 5 2 8" xfId="12688"/>
    <cellStyle name="Normal 5 3" xfId="12697"/>
    <cellStyle name="Normal 5 3 2" xfId="12698"/>
    <cellStyle name="Normal 5 3 3" xfId="12699"/>
    <cellStyle name="Normal 5 3 4" xfId="12700"/>
    <cellStyle name="Normal 5 4" xfId="12701"/>
    <cellStyle name="Normal 5 4 2" xfId="12702"/>
    <cellStyle name="Normal 5 4 3" xfId="12703"/>
    <cellStyle name="Normal 5 5" xfId="12704"/>
    <cellStyle name="Normal 5 5 2" xfId="12705"/>
    <cellStyle name="Normal 5 6" xfId="12706"/>
    <cellStyle name="Normal 5 6 2" xfId="12707"/>
    <cellStyle name="Normal 5 7" xfId="12708"/>
    <cellStyle name="Normal 5 8" xfId="12709"/>
    <cellStyle name="Normal 5 9" xfId="12710"/>
    <cellStyle name="Normal 5_Plantilla Ppto" xfId="12711"/>
    <cellStyle name="Normal 50" xfId="12712"/>
    <cellStyle name="Normal 50 2" xfId="12713"/>
    <cellStyle name="Normal 51" xfId="12714"/>
    <cellStyle name="Normal 51 2" xfId="12715"/>
    <cellStyle name="Normal 52" xfId="12716"/>
    <cellStyle name="Normal 52 2" xfId="12717"/>
    <cellStyle name="Normal 53" xfId="12718"/>
    <cellStyle name="Normal 53 2" xfId="12719"/>
    <cellStyle name="Normal 54" xfId="12720"/>
    <cellStyle name="Normal 54 2" xfId="12721"/>
    <cellStyle name="Normal 55" xfId="12722"/>
    <cellStyle name="Normal 55 2" xfId="12723"/>
    <cellStyle name="Normal 56" xfId="12724"/>
    <cellStyle name="Normal 56 2" xfId="12725"/>
    <cellStyle name="Normal 57" xfId="12726"/>
    <cellStyle name="Normal 58" xfId="12727"/>
    <cellStyle name="Normal 59" xfId="12728"/>
    <cellStyle name="Normal 6" xfId="101"/>
    <cellStyle name="Normal 6 10" xfId="12730"/>
    <cellStyle name="Normal 6 11" xfId="12731"/>
    <cellStyle name="Normal 6 12" xfId="12729"/>
    <cellStyle name="Normal 6 2" xfId="220"/>
    <cellStyle name="Normal 6 2 2" xfId="12733"/>
    <cellStyle name="Normal 6 2 2 2" xfId="12734"/>
    <cellStyle name="Normal 6 2 3" xfId="12735"/>
    <cellStyle name="Normal 6 2 3 2" xfId="12736"/>
    <cellStyle name="Normal 6 2 4" xfId="12737"/>
    <cellStyle name="Normal 6 2 5" xfId="12738"/>
    <cellStyle name="Normal 6 2 6" xfId="12732"/>
    <cellStyle name="Normal 6 3" xfId="12739"/>
    <cellStyle name="Normal 6 3 2" xfId="12740"/>
    <cellStyle name="Normal 6 3 3" xfId="12741"/>
    <cellStyle name="Normal 6 4" xfId="12742"/>
    <cellStyle name="Normal 6 4 2" xfId="12743"/>
    <cellStyle name="Normal 6 5" xfId="12744"/>
    <cellStyle name="Normal 6 6" xfId="12745"/>
    <cellStyle name="Normal 6 7" xfId="12746"/>
    <cellStyle name="Normal 6 8" xfId="12747"/>
    <cellStyle name="Normal 6 9" xfId="12748"/>
    <cellStyle name="Normal 6_Plantilla Ppto" xfId="12749"/>
    <cellStyle name="Normal 60" xfId="12750"/>
    <cellStyle name="Normal 61" xfId="12751"/>
    <cellStyle name="Normal 62" xfId="102"/>
    <cellStyle name="Normal 62 2" xfId="221"/>
    <cellStyle name="Normal 62 3" xfId="12752"/>
    <cellStyle name="Normal 63" xfId="12753"/>
    <cellStyle name="Normal 64" xfId="12754"/>
    <cellStyle name="Normal 65" xfId="12755"/>
    <cellStyle name="Normal 66" xfId="12756"/>
    <cellStyle name="Normal 67" xfId="12757"/>
    <cellStyle name="Normal 68" xfId="12758"/>
    <cellStyle name="Normal 69" xfId="12759"/>
    <cellStyle name="Normal 7" xfId="103"/>
    <cellStyle name="Normal 7 10" xfId="12761"/>
    <cellStyle name="Normal 7 11" xfId="12762"/>
    <cellStyle name="Normal 7 12" xfId="12760"/>
    <cellStyle name="Normal 7 2" xfId="222"/>
    <cellStyle name="Normal 7 2 2" xfId="12764"/>
    <cellStyle name="Normal 7 2 2 2" xfId="12765"/>
    <cellStyle name="Normal 7 2 2 3" xfId="12766"/>
    <cellStyle name="Normal 7 2 3" xfId="12767"/>
    <cellStyle name="Normal 7 2 3 2" xfId="12768"/>
    <cellStyle name="Normal 7 2 4" xfId="12769"/>
    <cellStyle name="Normal 7 2 4 2" xfId="12770"/>
    <cellStyle name="Normal 7 2 5" xfId="12771"/>
    <cellStyle name="Normal 7 2 6" xfId="12763"/>
    <cellStyle name="Normal 7 3" xfId="12772"/>
    <cellStyle name="Normal 7 3 2" xfId="12773"/>
    <cellStyle name="Normal 7 3 2 2" xfId="12774"/>
    <cellStyle name="Normal 7 3 3" xfId="12775"/>
    <cellStyle name="Normal 7 3 4" xfId="12776"/>
    <cellStyle name="Normal 7 4" xfId="12777"/>
    <cellStyle name="Normal 7 4 2" xfId="12778"/>
    <cellStyle name="Normal 7 4 2 2" xfId="12779"/>
    <cellStyle name="Normal 7 4 3" xfId="12780"/>
    <cellStyle name="Normal 7 4 4" xfId="12781"/>
    <cellStyle name="Normal 7 5" xfId="12782"/>
    <cellStyle name="Normal 7 5 2" xfId="12783"/>
    <cellStyle name="Normal 7 5 3" xfId="12784"/>
    <cellStyle name="Normal 7 6" xfId="12785"/>
    <cellStyle name="Normal 7 6 2" xfId="12786"/>
    <cellStyle name="Normal 7 7" xfId="12787"/>
    <cellStyle name="Normal 7 7 2" xfId="12788"/>
    <cellStyle name="Normal 7 8" xfId="12789"/>
    <cellStyle name="Normal 7 9" xfId="12790"/>
    <cellStyle name="Normal 7_Plantilla Ppto" xfId="12791"/>
    <cellStyle name="Normal 70" xfId="12792"/>
    <cellStyle name="Normal 71" xfId="12793"/>
    <cellStyle name="Normal 72" xfId="12794"/>
    <cellStyle name="Normal 73" xfId="12795"/>
    <cellStyle name="Normal 74" xfId="12796"/>
    <cellStyle name="Normal 75" xfId="12797"/>
    <cellStyle name="Normal 76" xfId="12798"/>
    <cellStyle name="Normal 77" xfId="12799"/>
    <cellStyle name="Normal 78" xfId="12800"/>
    <cellStyle name="Normal 79" xfId="12801"/>
    <cellStyle name="Normal 8" xfId="105"/>
    <cellStyle name="Normal 8 10" xfId="12802"/>
    <cellStyle name="Normal 8 2" xfId="224"/>
    <cellStyle name="Normal 8 2 2" xfId="12804"/>
    <cellStyle name="Normal 8 2 2 2" xfId="12805"/>
    <cellStyle name="Normal 8 2 2 3" xfId="12806"/>
    <cellStyle name="Normal 8 2 3" xfId="12807"/>
    <cellStyle name="Normal 8 2 3 2" xfId="12808"/>
    <cellStyle name="Normal 8 2 4" xfId="12809"/>
    <cellStyle name="Normal 8 2 4 2" xfId="12810"/>
    <cellStyle name="Normal 8 2 5" xfId="12811"/>
    <cellStyle name="Normal 8 2 6" xfId="12812"/>
    <cellStyle name="Normal 8 2 7" xfId="12803"/>
    <cellStyle name="Normal 8 3" xfId="12813"/>
    <cellStyle name="Normal 8 3 2" xfId="12814"/>
    <cellStyle name="Normal 8 3 2 2" xfId="12815"/>
    <cellStyle name="Normal 8 3 3" xfId="12816"/>
    <cellStyle name="Normal 8 3 4" xfId="12817"/>
    <cellStyle name="Normal 8 4" xfId="12818"/>
    <cellStyle name="Normal 8 4 2" xfId="12819"/>
    <cellStyle name="Normal 8 5" xfId="12820"/>
    <cellStyle name="Normal 8 5 2" xfId="12821"/>
    <cellStyle name="Normal 8 6" xfId="12822"/>
    <cellStyle name="Normal 8 7" xfId="12823"/>
    <cellStyle name="Normal 8 8" xfId="12824"/>
    <cellStyle name="Normal 8 9" xfId="12825"/>
    <cellStyle name="Normal 8_Plantilla Ppto" xfId="12826"/>
    <cellStyle name="Normal 80" xfId="12827"/>
    <cellStyle name="Normal 81" xfId="12828"/>
    <cellStyle name="Normal 82" xfId="12829"/>
    <cellStyle name="Normal 83" xfId="12830"/>
    <cellStyle name="Normal 84" xfId="12831"/>
    <cellStyle name="Normal 85" xfId="12832"/>
    <cellStyle name="Normal 86" xfId="187"/>
    <cellStyle name="Normal 87" xfId="24066"/>
    <cellStyle name="Normal 87 2" xfId="25154"/>
    <cellStyle name="Normal 88" xfId="24094"/>
    <cellStyle name="Normal 88 2" xfId="25155"/>
    <cellStyle name="Normal 89" xfId="24135"/>
    <cellStyle name="Normal 89 2" xfId="25156"/>
    <cellStyle name="Normal 9" xfId="177"/>
    <cellStyle name="Normal 9 2" xfId="12834"/>
    <cellStyle name="Normal 9 2 2" xfId="12835"/>
    <cellStyle name="Normal 9 2 2 2" xfId="12836"/>
    <cellStyle name="Normal 9 2 2 3" xfId="12837"/>
    <cellStyle name="Normal 9 2 3" xfId="12838"/>
    <cellStyle name="Normal 9 2 3 2" xfId="12839"/>
    <cellStyle name="Normal 9 2 4" xfId="12840"/>
    <cellStyle name="Normal 9 2 4 2" xfId="12841"/>
    <cellStyle name="Normal 9 2 5" xfId="12842"/>
    <cellStyle name="Normal 9 3" xfId="12843"/>
    <cellStyle name="Normal 9 3 2" xfId="12844"/>
    <cellStyle name="Normal 9 3 3" xfId="12845"/>
    <cellStyle name="Normal 9 4" xfId="12846"/>
    <cellStyle name="Normal 9 4 2" xfId="12847"/>
    <cellStyle name="Normal 9 5" xfId="12848"/>
    <cellStyle name="Normal 9 5 2" xfId="12849"/>
    <cellStyle name="Normal 9 6" xfId="12850"/>
    <cellStyle name="Normal 9 7" xfId="12851"/>
    <cellStyle name="Normal 9 8" xfId="12852"/>
    <cellStyle name="Normal 9 9" xfId="12833"/>
    <cellStyle name="Normal 90" xfId="24150"/>
    <cellStyle name="Normal 90 2" xfId="25157"/>
    <cellStyle name="Normal 91" xfId="24212"/>
    <cellStyle name="Normal 91 2" xfId="25158"/>
    <cellStyle name="Normal 92" xfId="24239"/>
    <cellStyle name="Normal 92 2" xfId="25159"/>
    <cellStyle name="Normal 93" xfId="24265"/>
    <cellStyle name="Normal 93 2" xfId="25160"/>
    <cellStyle name="Normal 94" xfId="24288"/>
    <cellStyle name="Normal 95" xfId="24320"/>
    <cellStyle name="Normal 96" xfId="24347"/>
    <cellStyle name="Normal 97" xfId="24375"/>
    <cellStyle name="Normal 98" xfId="24403"/>
    <cellStyle name="Normal 99" xfId="24430"/>
    <cellStyle name="Normal_Rentab M ng alim " xfId="29185"/>
    <cellStyle name="Notas 10" xfId="12854"/>
    <cellStyle name="Notas 10 2" xfId="12855"/>
    <cellStyle name="Notas 10 3" xfId="12856"/>
    <cellStyle name="Notas 100" xfId="28386"/>
    <cellStyle name="Notas 11" xfId="12857"/>
    <cellStyle name="Notas 11 2" xfId="12858"/>
    <cellStyle name="Notas 11 3" xfId="12859"/>
    <cellStyle name="Notas 12" xfId="12860"/>
    <cellStyle name="Notas 13" xfId="12861"/>
    <cellStyle name="Notas 14" xfId="12862"/>
    <cellStyle name="Notas 15" xfId="12863"/>
    <cellStyle name="Notas 16" xfId="12864"/>
    <cellStyle name="Notas 17" xfId="12865"/>
    <cellStyle name="Notas 18" xfId="12866"/>
    <cellStyle name="Notas 19" xfId="12867"/>
    <cellStyle name="Notas 2" xfId="12868"/>
    <cellStyle name="Notas 2 2" xfId="12869"/>
    <cellStyle name="Notas 2 2 2" xfId="12870"/>
    <cellStyle name="Notas 2 2 3" xfId="12871"/>
    <cellStyle name="Notas 2 2 4" xfId="12872"/>
    <cellStyle name="Notas 2 2 5" xfId="12873"/>
    <cellStyle name="Notas 2 2 6" xfId="12874"/>
    <cellStyle name="Notas 2 3" xfId="12875"/>
    <cellStyle name="Notas 2 3 2" xfId="12876"/>
    <cellStyle name="Notas 2 3 3" xfId="12877"/>
    <cellStyle name="Notas 2 4" xfId="12878"/>
    <cellStyle name="Notas 2 5" xfId="12879"/>
    <cellStyle name="Notas 2 6" xfId="12880"/>
    <cellStyle name="Notas 2 7" xfId="12881"/>
    <cellStyle name="Notas 2 8" xfId="12882"/>
    <cellStyle name="Notas 2 9" xfId="12883"/>
    <cellStyle name="Notas 2_Logistica y Vtas" xfId="12884"/>
    <cellStyle name="Notas 20" xfId="12885"/>
    <cellStyle name="Notas 21" xfId="12853"/>
    <cellStyle name="Notas 22" xfId="26196"/>
    <cellStyle name="Notas 23" xfId="26227"/>
    <cellStyle name="Notas 24" xfId="26285"/>
    <cellStyle name="Notas 25" xfId="26275"/>
    <cellStyle name="Notas 26" xfId="26283"/>
    <cellStyle name="Notas 27" xfId="26277"/>
    <cellStyle name="Notas 28" xfId="26267"/>
    <cellStyle name="Notas 29" xfId="26317"/>
    <cellStyle name="Notas 3" xfId="12886"/>
    <cellStyle name="Notas 3 2" xfId="12887"/>
    <cellStyle name="Notas 3 2 2" xfId="12888"/>
    <cellStyle name="Notas 3 2 3" xfId="12889"/>
    <cellStyle name="Notas 3 3" xfId="12890"/>
    <cellStyle name="Notas 3 3 2" xfId="12891"/>
    <cellStyle name="Notas 3 4" xfId="12892"/>
    <cellStyle name="Notas 3 5" xfId="12893"/>
    <cellStyle name="Notas 3 6" xfId="12894"/>
    <cellStyle name="Notas 3 7" xfId="12895"/>
    <cellStyle name="Notas 3_Logistica y Vtas" xfId="12896"/>
    <cellStyle name="Notas 30" xfId="26344"/>
    <cellStyle name="Notas 31" xfId="26493"/>
    <cellStyle name="Notas 32" xfId="26479"/>
    <cellStyle name="Notas 33" xfId="26491"/>
    <cellStyle name="Notas 34" xfId="26481"/>
    <cellStyle name="Notas 35" xfId="26471"/>
    <cellStyle name="Notas 36" xfId="26525"/>
    <cellStyle name="Notas 37" xfId="26554"/>
    <cellStyle name="Notas 38" xfId="26583"/>
    <cellStyle name="Notas 39" xfId="26611"/>
    <cellStyle name="Notas 4" xfId="12897"/>
    <cellStyle name="Notas 4 2" xfId="12898"/>
    <cellStyle name="Notas 4 2 2" xfId="12899"/>
    <cellStyle name="Notas 4 3" xfId="12900"/>
    <cellStyle name="Notas 4 4" xfId="12901"/>
    <cellStyle name="Notas 4 5" xfId="12902"/>
    <cellStyle name="Notas 4 6" xfId="12903"/>
    <cellStyle name="Notas 4_Logistica y Vtas" xfId="12904"/>
    <cellStyle name="Notas 40" xfId="26639"/>
    <cellStyle name="Notas 41" xfId="26667"/>
    <cellStyle name="Notas 42" xfId="26695"/>
    <cellStyle name="Notas 43" xfId="26723"/>
    <cellStyle name="Notas 44" xfId="26750"/>
    <cellStyle name="Notas 45" xfId="26895"/>
    <cellStyle name="Notas 46" xfId="26884"/>
    <cellStyle name="Notas 47" xfId="26893"/>
    <cellStyle name="Notas 48" xfId="26886"/>
    <cellStyle name="Notas 49" xfId="26876"/>
    <cellStyle name="Notas 5" xfId="12905"/>
    <cellStyle name="Notas 5 2" xfId="12906"/>
    <cellStyle name="Notas 5 2 2" xfId="12907"/>
    <cellStyle name="Notas 5 2 3" xfId="12908"/>
    <cellStyle name="Notas 5 2_Logistica y Vtas" xfId="12909"/>
    <cellStyle name="Notas 5 3" xfId="12910"/>
    <cellStyle name="Notas 5 4" xfId="12911"/>
    <cellStyle name="Notas 5 5" xfId="12912"/>
    <cellStyle name="Notas 5_Logistica y Vtas" xfId="12913"/>
    <cellStyle name="Notas 50" xfId="26927"/>
    <cellStyle name="Notas 51" xfId="26955"/>
    <cellStyle name="Notas 52" xfId="26982"/>
    <cellStyle name="Notas 53" xfId="27131"/>
    <cellStyle name="Notas 54" xfId="27117"/>
    <cellStyle name="Notas 55" xfId="27129"/>
    <cellStyle name="Notas 56" xfId="27119"/>
    <cellStyle name="Notas 57" xfId="27109"/>
    <cellStyle name="Notas 58" xfId="27163"/>
    <cellStyle name="Notas 59" xfId="27192"/>
    <cellStyle name="Notas 6" xfId="12914"/>
    <cellStyle name="Notas 6 2" xfId="12915"/>
    <cellStyle name="Notas 6 2 2" xfId="12916"/>
    <cellStyle name="Notas 6 3" xfId="12917"/>
    <cellStyle name="Notas 6 4" xfId="12918"/>
    <cellStyle name="Notas 6 5" xfId="12919"/>
    <cellStyle name="Notas 6 6" xfId="12920"/>
    <cellStyle name="Notas 6 7" xfId="12921"/>
    <cellStyle name="Notas 6_Logistica y Vtas" xfId="12922"/>
    <cellStyle name="Notas 60" xfId="27221"/>
    <cellStyle name="Notas 61" xfId="27249"/>
    <cellStyle name="Notas 62" xfId="27277"/>
    <cellStyle name="Notas 63" xfId="27305"/>
    <cellStyle name="Notas 64" xfId="27333"/>
    <cellStyle name="Notas 65" xfId="27361"/>
    <cellStyle name="Notas 66" xfId="27388"/>
    <cellStyle name="Notas 67" xfId="27541"/>
    <cellStyle name="Notas 68" xfId="27525"/>
    <cellStyle name="Notas 69" xfId="27538"/>
    <cellStyle name="Notas 7" xfId="12923"/>
    <cellStyle name="Notas 7 2" xfId="12924"/>
    <cellStyle name="Notas 7 2 2" xfId="12925"/>
    <cellStyle name="Notas 7 3" xfId="12926"/>
    <cellStyle name="Notas 7 4" xfId="12927"/>
    <cellStyle name="Notas 7_Logistica y Vtas" xfId="12928"/>
    <cellStyle name="Notas 70" xfId="27528"/>
    <cellStyle name="Notas 71" xfId="27515"/>
    <cellStyle name="Notas 72" xfId="27574"/>
    <cellStyle name="Notas 73" xfId="27603"/>
    <cellStyle name="Notas 74" xfId="27632"/>
    <cellStyle name="Notas 75" xfId="27661"/>
    <cellStyle name="Notas 76" xfId="27690"/>
    <cellStyle name="Notas 77" xfId="27719"/>
    <cellStyle name="Notas 78" xfId="27748"/>
    <cellStyle name="Notas 79" xfId="27777"/>
    <cellStyle name="Notas 8" xfId="12929"/>
    <cellStyle name="Notas 8 2" xfId="12930"/>
    <cellStyle name="Notas 8 2 2" xfId="12931"/>
    <cellStyle name="Notas 8 3" xfId="12932"/>
    <cellStyle name="Notas 8_Logistica y Vtas" xfId="12933"/>
    <cellStyle name="Notas 80" xfId="27806"/>
    <cellStyle name="Notas 81" xfId="27835"/>
    <cellStyle name="Notas 82" xfId="27864"/>
    <cellStyle name="Notas 83" xfId="27893"/>
    <cellStyle name="Notas 84" xfId="27922"/>
    <cellStyle name="Notas 85" xfId="27951"/>
    <cellStyle name="Notas 86" xfId="27980"/>
    <cellStyle name="Notas 87" xfId="28022"/>
    <cellStyle name="Notas 88" xfId="27540"/>
    <cellStyle name="Notas 89" xfId="27986"/>
    <cellStyle name="Notas 9" xfId="12934"/>
    <cellStyle name="Notas 9 2" xfId="12935"/>
    <cellStyle name="Notas 9 3" xfId="12936"/>
    <cellStyle name="Notas 90" xfId="28102"/>
    <cellStyle name="Notas 91" xfId="28124"/>
    <cellStyle name="Notas 92" xfId="28154"/>
    <cellStyle name="Notas 93" xfId="28183"/>
    <cellStyle name="Notas 94" xfId="28212"/>
    <cellStyle name="Notas 95" xfId="28241"/>
    <cellStyle name="Notas 96" xfId="28270"/>
    <cellStyle name="Notas 97" xfId="28299"/>
    <cellStyle name="Notas 98" xfId="28328"/>
    <cellStyle name="Notas 99" xfId="28357"/>
    <cellStyle name="Note" xfId="12937"/>
    <cellStyle name="Note 10" xfId="12938"/>
    <cellStyle name="Note 10 2" xfId="12939"/>
    <cellStyle name="Note 10 2 2" xfId="12940"/>
    <cellStyle name="Note 10 2 3" xfId="12941"/>
    <cellStyle name="Note 10 3" xfId="12942"/>
    <cellStyle name="Note 10 4" xfId="12943"/>
    <cellStyle name="Note 10 5" xfId="12944"/>
    <cellStyle name="Note 10_Logistica y Vtas" xfId="12945"/>
    <cellStyle name="Note 11" xfId="12946"/>
    <cellStyle name="Note 11 2" xfId="12947"/>
    <cellStyle name="Note 11 2 2" xfId="12948"/>
    <cellStyle name="Note 11 3" xfId="12949"/>
    <cellStyle name="Note 11_Logistica y Vtas" xfId="12950"/>
    <cellStyle name="Note 12" xfId="12951"/>
    <cellStyle name="Note 12 2" xfId="12952"/>
    <cellStyle name="Note 12 2 2" xfId="12953"/>
    <cellStyle name="Note 12 3" xfId="12954"/>
    <cellStyle name="Note 12_Logistica y Vtas" xfId="12955"/>
    <cellStyle name="Note 13" xfId="12956"/>
    <cellStyle name="Note 13 2" xfId="12957"/>
    <cellStyle name="Note 14" xfId="12958"/>
    <cellStyle name="Note 14 2" xfId="12959"/>
    <cellStyle name="Note 15" xfId="12960"/>
    <cellStyle name="Note 15 2" xfId="12961"/>
    <cellStyle name="Note 16" xfId="12962"/>
    <cellStyle name="Note 17" xfId="12963"/>
    <cellStyle name="Note 18" xfId="12964"/>
    <cellStyle name="Note 19" xfId="12965"/>
    <cellStyle name="Note 2" xfId="12966"/>
    <cellStyle name="Note 2 2" xfId="12967"/>
    <cellStyle name="Note 2 2 2" xfId="12968"/>
    <cellStyle name="Note 2 2 2 2" xfId="12969"/>
    <cellStyle name="Note 2 2 2 3" xfId="12970"/>
    <cellStyle name="Note 2 2 3" xfId="12971"/>
    <cellStyle name="Note 2 2 4" xfId="12972"/>
    <cellStyle name="Note 2 2 5" xfId="12973"/>
    <cellStyle name="Note 2 2_Logistica y Vtas" xfId="12974"/>
    <cellStyle name="Note 2 3" xfId="12975"/>
    <cellStyle name="Note 2 4" xfId="12976"/>
    <cellStyle name="Note 2 5" xfId="12977"/>
    <cellStyle name="Note 2 6" xfId="12978"/>
    <cellStyle name="Note 2 7" xfId="12979"/>
    <cellStyle name="Note 2_Logistica y Vtas" xfId="12980"/>
    <cellStyle name="Note 20" xfId="12981"/>
    <cellStyle name="Note 21" xfId="12982"/>
    <cellStyle name="Note 22" xfId="12983"/>
    <cellStyle name="Note 23" xfId="12984"/>
    <cellStyle name="Note 24" xfId="12985"/>
    <cellStyle name="Note 25" xfId="12986"/>
    <cellStyle name="Note 26" xfId="12987"/>
    <cellStyle name="Note 3" xfId="12988"/>
    <cellStyle name="Note 3 2" xfId="12989"/>
    <cellStyle name="Note 3 2 2" xfId="12990"/>
    <cellStyle name="Note 3 2 3" xfId="12991"/>
    <cellStyle name="Note 3 2 4" xfId="12992"/>
    <cellStyle name="Note 3 3" xfId="12993"/>
    <cellStyle name="Note 3 3 2" xfId="12994"/>
    <cellStyle name="Note 3 4" xfId="12995"/>
    <cellStyle name="Note 3 5" xfId="12996"/>
    <cellStyle name="Note 3 6" xfId="12997"/>
    <cellStyle name="Note 3 7" xfId="12998"/>
    <cellStyle name="Note 3 8" xfId="12999"/>
    <cellStyle name="Note 3_AECM 8909035321" xfId="13000"/>
    <cellStyle name="Note 4" xfId="13001"/>
    <cellStyle name="Note 4 2" xfId="13002"/>
    <cellStyle name="Note 4 2 2" xfId="13003"/>
    <cellStyle name="Note 4 2 3" xfId="13004"/>
    <cellStyle name="Note 4 3" xfId="13005"/>
    <cellStyle name="Note 4 3 2" xfId="13006"/>
    <cellStyle name="Note 4 4" xfId="13007"/>
    <cellStyle name="Note 4 5" xfId="13008"/>
    <cellStyle name="Note 4 6" xfId="13009"/>
    <cellStyle name="Note 4 7" xfId="13010"/>
    <cellStyle name="Note 4_AECM 8909035321" xfId="13011"/>
    <cellStyle name="Note 5" xfId="13012"/>
    <cellStyle name="Note 5 2" xfId="13013"/>
    <cellStyle name="Note 5 2 2" xfId="13014"/>
    <cellStyle name="Note 5 2 3" xfId="13015"/>
    <cellStyle name="Note 5 3" xfId="13016"/>
    <cellStyle name="Note 5 3 2" xfId="13017"/>
    <cellStyle name="Note 5 4" xfId="13018"/>
    <cellStyle name="Note 5 5" xfId="13019"/>
    <cellStyle name="Note 5 6" xfId="13020"/>
    <cellStyle name="Note 5 7" xfId="13021"/>
    <cellStyle name="Note 5_AECM 8909035321" xfId="13022"/>
    <cellStyle name="Note 6" xfId="13023"/>
    <cellStyle name="Note 6 2" xfId="13024"/>
    <cellStyle name="Note 6 2 2" xfId="13025"/>
    <cellStyle name="Note 6 2 3" xfId="13026"/>
    <cellStyle name="Note 6 3" xfId="13027"/>
    <cellStyle name="Note 6 3 2" xfId="13028"/>
    <cellStyle name="Note 6 4" xfId="13029"/>
    <cellStyle name="Note 6 5" xfId="13030"/>
    <cellStyle name="Note 6 6" xfId="13031"/>
    <cellStyle name="Note 6 7" xfId="13032"/>
    <cellStyle name="Note 6_AECM 8909035321" xfId="13033"/>
    <cellStyle name="Note 7" xfId="13034"/>
    <cellStyle name="Note 7 2" xfId="13035"/>
    <cellStyle name="Note 7 2 2" xfId="13036"/>
    <cellStyle name="Note 7 2 3" xfId="13037"/>
    <cellStyle name="Note 7 3" xfId="13038"/>
    <cellStyle name="Note 7 3 2" xfId="13039"/>
    <cellStyle name="Note 7 4" xfId="13040"/>
    <cellStyle name="Note 7 5" xfId="13041"/>
    <cellStyle name="Note 7 6" xfId="13042"/>
    <cellStyle name="Note 7 7" xfId="13043"/>
    <cellStyle name="Note 7_AECM 8909035321" xfId="13044"/>
    <cellStyle name="Note 8" xfId="13045"/>
    <cellStyle name="Note 8 2" xfId="13046"/>
    <cellStyle name="Note 8 2 2" xfId="13047"/>
    <cellStyle name="Note 8 2 3" xfId="13048"/>
    <cellStyle name="Note 8 3" xfId="13049"/>
    <cellStyle name="Note 8 3 2" xfId="13050"/>
    <cellStyle name="Note 8 4" xfId="13051"/>
    <cellStyle name="Note 8 5" xfId="13052"/>
    <cellStyle name="Note 8 6" xfId="13053"/>
    <cellStyle name="Note 8 7" xfId="13054"/>
    <cellStyle name="Note 8_AECM 8909035321" xfId="13055"/>
    <cellStyle name="Note 9" xfId="13056"/>
    <cellStyle name="Note 9 2" xfId="13057"/>
    <cellStyle name="Note 9 2 2" xfId="13058"/>
    <cellStyle name="Note 9 2 3" xfId="13059"/>
    <cellStyle name="Note 9 3" xfId="13060"/>
    <cellStyle name="Note 9 4" xfId="13061"/>
    <cellStyle name="Note 9 5" xfId="13062"/>
    <cellStyle name="Note 9 6" xfId="13063"/>
    <cellStyle name="Note 9 7" xfId="13064"/>
    <cellStyle name="Note 9_AECM 8909035321" xfId="13065"/>
    <cellStyle name="Note_1Modelo Plantillas Mandato SISS Junio 09 entrega" xfId="13066"/>
    <cellStyle name="Output" xfId="13067"/>
    <cellStyle name="Output 10" xfId="13068"/>
    <cellStyle name="Output 10 2" xfId="13069"/>
    <cellStyle name="Output 11" xfId="13070"/>
    <cellStyle name="Output 11 2" xfId="13071"/>
    <cellStyle name="Output 12" xfId="13072"/>
    <cellStyle name="Output 12 2" xfId="13073"/>
    <cellStyle name="Output 13" xfId="13074"/>
    <cellStyle name="Output 13 2" xfId="13075"/>
    <cellStyle name="Output 14" xfId="13076"/>
    <cellStyle name="Output 15" xfId="13077"/>
    <cellStyle name="Output 16" xfId="13078"/>
    <cellStyle name="Output 17" xfId="13079"/>
    <cellStyle name="Output 18" xfId="13080"/>
    <cellStyle name="Output 19" xfId="13081"/>
    <cellStyle name="Output 2" xfId="13082"/>
    <cellStyle name="Output 2 2" xfId="13083"/>
    <cellStyle name="Output 2 2 2" xfId="13084"/>
    <cellStyle name="Output 2 2 2 2" xfId="13085"/>
    <cellStyle name="Output 2 2 3" xfId="13086"/>
    <cellStyle name="Output 2 2_Logistica y Vtas" xfId="13087"/>
    <cellStyle name="Output 2 3" xfId="13088"/>
    <cellStyle name="Output 2 4" xfId="13089"/>
    <cellStyle name="Output 2 5" xfId="13090"/>
    <cellStyle name="Output 2 6" xfId="13091"/>
    <cellStyle name="Output 2_Logistica y Vtas" xfId="13092"/>
    <cellStyle name="Output 20" xfId="13093"/>
    <cellStyle name="Output 21" xfId="13094"/>
    <cellStyle name="Output 22" xfId="13095"/>
    <cellStyle name="Output 23" xfId="13096"/>
    <cellStyle name="Output 24" xfId="13097"/>
    <cellStyle name="Output 25" xfId="13098"/>
    <cellStyle name="Output 26" xfId="13099"/>
    <cellStyle name="Output 3" xfId="13100"/>
    <cellStyle name="Output 3 2" xfId="13101"/>
    <cellStyle name="Output 4" xfId="13102"/>
    <cellStyle name="Output 4 2" xfId="13103"/>
    <cellStyle name="Output 5" xfId="13104"/>
    <cellStyle name="Output 5 2" xfId="13105"/>
    <cellStyle name="Output 6" xfId="13106"/>
    <cellStyle name="Output 6 2" xfId="13107"/>
    <cellStyle name="Output 7" xfId="13108"/>
    <cellStyle name="Output 7 2" xfId="13109"/>
    <cellStyle name="Output 8" xfId="13110"/>
    <cellStyle name="Output 8 2" xfId="13111"/>
    <cellStyle name="Output 9" xfId="13112"/>
    <cellStyle name="Output 9 2" xfId="13113"/>
    <cellStyle name="Output_Costo SIN Distribución" xfId="13114"/>
    <cellStyle name="Percent [2]" xfId="13115"/>
    <cellStyle name="Percent [2] 2" xfId="13116"/>
    <cellStyle name="Percent [2] 2 2" xfId="13117"/>
    <cellStyle name="Percent [2] 3" xfId="13118"/>
    <cellStyle name="Percent [2] 4" xfId="13119"/>
    <cellStyle name="Percent [2] 5" xfId="13120"/>
    <cellStyle name="Percent [2] 6" xfId="13121"/>
    <cellStyle name="Percent [2] 7" xfId="13122"/>
    <cellStyle name="Porcentaje" xfId="2" builtinId="5"/>
    <cellStyle name="Porcentual 10" xfId="13123"/>
    <cellStyle name="Porcentual 10 2" xfId="13124"/>
    <cellStyle name="Porcentual 11" xfId="13125"/>
    <cellStyle name="Porcentual 11 2" xfId="13126"/>
    <cellStyle name="Porcentual 12" xfId="13127"/>
    <cellStyle name="Porcentual 12 2" xfId="13128"/>
    <cellStyle name="Porcentual 13" xfId="13129"/>
    <cellStyle name="Porcentual 13 2" xfId="13130"/>
    <cellStyle name="Porcentual 14" xfId="13131"/>
    <cellStyle name="Porcentual 14 2" xfId="13132"/>
    <cellStyle name="Porcentual 15" xfId="13133"/>
    <cellStyle name="Porcentual 15 2" xfId="13134"/>
    <cellStyle name="Porcentual 16" xfId="13135"/>
    <cellStyle name="Porcentual 16 2" xfId="13136"/>
    <cellStyle name="Porcentual 17" xfId="13137"/>
    <cellStyle name="Porcentual 17 2" xfId="13138"/>
    <cellStyle name="Porcentual 18" xfId="13139"/>
    <cellStyle name="Porcentual 18 2" xfId="13140"/>
    <cellStyle name="Porcentual 19" xfId="13141"/>
    <cellStyle name="Porcentual 19 2" xfId="13142"/>
    <cellStyle name="Porcentual 2" xfId="179"/>
    <cellStyle name="Porcentual 2 10" xfId="13144"/>
    <cellStyle name="Porcentual 2 10 2" xfId="13145"/>
    <cellStyle name="Porcentual 2 10 3" xfId="13146"/>
    <cellStyle name="Porcentual 2 11" xfId="13147"/>
    <cellStyle name="Porcentual 2 11 2" xfId="13148"/>
    <cellStyle name="Porcentual 2 11 3" xfId="13149"/>
    <cellStyle name="Porcentual 2 12" xfId="13150"/>
    <cellStyle name="Porcentual 2 12 2" xfId="13151"/>
    <cellStyle name="Porcentual 2 12 3" xfId="13152"/>
    <cellStyle name="Porcentual 2 13" xfId="13153"/>
    <cellStyle name="Porcentual 2 13 2" xfId="13154"/>
    <cellStyle name="Porcentual 2 13 3" xfId="13155"/>
    <cellStyle name="Porcentual 2 14" xfId="13156"/>
    <cellStyle name="Porcentual 2 15" xfId="13157"/>
    <cellStyle name="Porcentual 2 16" xfId="13158"/>
    <cellStyle name="Porcentual 2 17" xfId="13143"/>
    <cellStyle name="Porcentual 2 2" xfId="13159"/>
    <cellStyle name="Porcentual 2 2 2" xfId="13160"/>
    <cellStyle name="Porcentual 2 2 2 2" xfId="13161"/>
    <cellStyle name="Porcentual 2 2 2 2 2" xfId="13162"/>
    <cellStyle name="Porcentual 2 2 2 3" xfId="13163"/>
    <cellStyle name="Porcentual 2 2 2 4" xfId="13164"/>
    <cellStyle name="Porcentual 2 2 3" xfId="13165"/>
    <cellStyle name="Porcentual 2 2 4" xfId="13166"/>
    <cellStyle name="Porcentual 2 3" xfId="13167"/>
    <cellStyle name="Porcentual 2 3 2" xfId="13168"/>
    <cellStyle name="Porcentual 2 3 3" xfId="13169"/>
    <cellStyle name="Porcentual 2 4" xfId="13170"/>
    <cellStyle name="Porcentual 2 4 2" xfId="13171"/>
    <cellStyle name="Porcentual 2 4 3" xfId="13172"/>
    <cellStyle name="Porcentual 2 5" xfId="13173"/>
    <cellStyle name="Porcentual 2 5 2" xfId="13174"/>
    <cellStyle name="Porcentual 2 5 3" xfId="13175"/>
    <cellStyle name="Porcentual 2 6" xfId="13176"/>
    <cellStyle name="Porcentual 2 6 2" xfId="13177"/>
    <cellStyle name="Porcentual 2 6 3" xfId="13178"/>
    <cellStyle name="Porcentual 2 7" xfId="13179"/>
    <cellStyle name="Porcentual 2 7 2" xfId="13180"/>
    <cellStyle name="Porcentual 2 7 3" xfId="13181"/>
    <cellStyle name="Porcentual 2 8" xfId="13182"/>
    <cellStyle name="Porcentual 2 8 2" xfId="13183"/>
    <cellStyle name="Porcentual 2 8 3" xfId="13184"/>
    <cellStyle name="Porcentual 2 9" xfId="13185"/>
    <cellStyle name="Porcentual 2 9 2" xfId="13186"/>
    <cellStyle name="Porcentual 2 9 3" xfId="13187"/>
    <cellStyle name="Porcentual 20" xfId="13188"/>
    <cellStyle name="Porcentual 20 2" xfId="13189"/>
    <cellStyle name="Porcentual 21" xfId="13190"/>
    <cellStyle name="Porcentual 21 2" xfId="13191"/>
    <cellStyle name="Porcentual 22" xfId="13192"/>
    <cellStyle name="Porcentual 22 2" xfId="13193"/>
    <cellStyle name="Porcentual 23" xfId="13194"/>
    <cellStyle name="Porcentual 23 2" xfId="13195"/>
    <cellStyle name="Porcentual 24" xfId="13196"/>
    <cellStyle name="Porcentual 24 2" xfId="13197"/>
    <cellStyle name="Porcentual 25" xfId="13198"/>
    <cellStyle name="Porcentual 25 2" xfId="13199"/>
    <cellStyle name="Porcentual 26" xfId="13200"/>
    <cellStyle name="Porcentual 26 2" xfId="13201"/>
    <cellStyle name="Porcentual 27" xfId="13202"/>
    <cellStyle name="Porcentual 27 2" xfId="13203"/>
    <cellStyle name="Porcentual 28" xfId="13204"/>
    <cellStyle name="Porcentual 28 2" xfId="13205"/>
    <cellStyle name="Porcentual 29" xfId="13206"/>
    <cellStyle name="Porcentual 29 2" xfId="13207"/>
    <cellStyle name="Porcentual 3" xfId="13208"/>
    <cellStyle name="Porcentual 3 2" xfId="13209"/>
    <cellStyle name="Porcentual 3 2 2" xfId="13210"/>
    <cellStyle name="Porcentual 3 2 3" xfId="13211"/>
    <cellStyle name="Porcentual 3 2 4" xfId="13212"/>
    <cellStyle name="Porcentual 3 3" xfId="13213"/>
    <cellStyle name="Porcentual 3 3 2" xfId="13214"/>
    <cellStyle name="Porcentual 3 4" xfId="13215"/>
    <cellStyle name="Porcentual 3 4 2" xfId="13216"/>
    <cellStyle name="Porcentual 3 5" xfId="13217"/>
    <cellStyle name="Porcentual 3 6" xfId="13218"/>
    <cellStyle name="Porcentual 30" xfId="13219"/>
    <cellStyle name="Porcentual 30 2" xfId="13220"/>
    <cellStyle name="Porcentual 31" xfId="13221"/>
    <cellStyle name="Porcentual 31 2" xfId="13222"/>
    <cellStyle name="Porcentual 32" xfId="13223"/>
    <cellStyle name="Porcentual 32 2" xfId="13224"/>
    <cellStyle name="Porcentual 33" xfId="13225"/>
    <cellStyle name="Porcentual 33 2" xfId="13226"/>
    <cellStyle name="Porcentual 34" xfId="13227"/>
    <cellStyle name="Porcentual 34 2" xfId="13228"/>
    <cellStyle name="Porcentual 35" xfId="13229"/>
    <cellStyle name="Porcentual 35 2" xfId="13230"/>
    <cellStyle name="Porcentual 36" xfId="13231"/>
    <cellStyle name="Porcentual 36 2" xfId="13232"/>
    <cellStyle name="Porcentual 37" xfId="13233"/>
    <cellStyle name="Porcentual 37 2" xfId="13234"/>
    <cellStyle name="Porcentual 38" xfId="13235"/>
    <cellStyle name="Porcentual 38 2" xfId="13236"/>
    <cellStyle name="Porcentual 39" xfId="13237"/>
    <cellStyle name="Porcentual 39 2" xfId="13238"/>
    <cellStyle name="Porcentual 4" xfId="13239"/>
    <cellStyle name="Porcentual 4 2" xfId="13240"/>
    <cellStyle name="Porcentual 4 2 2" xfId="13241"/>
    <cellStyle name="Porcentual 4 3" xfId="13242"/>
    <cellStyle name="Porcentual 4 4" xfId="13243"/>
    <cellStyle name="Porcentual 40" xfId="13244"/>
    <cellStyle name="Porcentual 40 2" xfId="13245"/>
    <cellStyle name="Porcentual 41" xfId="13246"/>
    <cellStyle name="Porcentual 41 2" xfId="13247"/>
    <cellStyle name="Porcentual 42" xfId="13248"/>
    <cellStyle name="Porcentual 42 2" xfId="13249"/>
    <cellStyle name="Porcentual 43" xfId="13250"/>
    <cellStyle name="Porcentual 43 2" xfId="13251"/>
    <cellStyle name="Porcentual 44" xfId="13252"/>
    <cellStyle name="Porcentual 44 2" xfId="13253"/>
    <cellStyle name="Porcentual 45" xfId="13254"/>
    <cellStyle name="Porcentual 45 2" xfId="13255"/>
    <cellStyle name="Porcentual 46" xfId="13256"/>
    <cellStyle name="Porcentual 46 2" xfId="13257"/>
    <cellStyle name="Porcentual 47" xfId="13258"/>
    <cellStyle name="Porcentual 47 2" xfId="13259"/>
    <cellStyle name="Porcentual 48" xfId="13260"/>
    <cellStyle name="Porcentual 48 2" xfId="13261"/>
    <cellStyle name="Porcentual 49" xfId="13262"/>
    <cellStyle name="Porcentual 49 2" xfId="13263"/>
    <cellStyle name="Porcentual 5" xfId="13264"/>
    <cellStyle name="Porcentual 5 2" xfId="13265"/>
    <cellStyle name="Porcentual 5 2 2" xfId="13266"/>
    <cellStyle name="Porcentual 5 3" xfId="13267"/>
    <cellStyle name="Porcentual 5 4" xfId="13268"/>
    <cellStyle name="Porcentual 50" xfId="13269"/>
    <cellStyle name="Porcentual 51" xfId="13270"/>
    <cellStyle name="Porcentual 52" xfId="13271"/>
    <cellStyle name="Porcentual 53" xfId="25020"/>
    <cellStyle name="Porcentual 54" xfId="25067"/>
    <cellStyle name="Porcentual 55" xfId="25199"/>
    <cellStyle name="Porcentual 56" xfId="25253"/>
    <cellStyle name="Porcentual 6" xfId="13272"/>
    <cellStyle name="Porcentual 6 2" xfId="13273"/>
    <cellStyle name="Porcentual 6 2 2" xfId="13274"/>
    <cellStyle name="Porcentual 6 3" xfId="13275"/>
    <cellStyle name="Porcentual 6 4" xfId="13276"/>
    <cellStyle name="Porcentual 7" xfId="13277"/>
    <cellStyle name="Porcentual 7 2" xfId="13278"/>
    <cellStyle name="Porcentual 7 2 2" xfId="13279"/>
    <cellStyle name="Porcentual 7 3" xfId="13280"/>
    <cellStyle name="Porcentual 7 4" xfId="13281"/>
    <cellStyle name="Porcentual 8" xfId="13282"/>
    <cellStyle name="Porcentual 8 2" xfId="13283"/>
    <cellStyle name="Porcentual 8 2 2" xfId="13284"/>
    <cellStyle name="Porcentual 8 3" xfId="13285"/>
    <cellStyle name="Porcentual 8 4" xfId="13286"/>
    <cellStyle name="Porcentual 8 5" xfId="13287"/>
    <cellStyle name="Porcentual 9" xfId="13288"/>
    <cellStyle name="Porcentual 9 2" xfId="13289"/>
    <cellStyle name="Porcentual 9 3" xfId="13290"/>
    <cellStyle name="Porcentual 9 4" xfId="13291"/>
    <cellStyle name="Porcentual 9 5" xfId="13292"/>
    <cellStyle name="proyeccion" xfId="13293"/>
    <cellStyle name="proyeccion 2" xfId="13294"/>
    <cellStyle name="proyeccion 3" xfId="13295"/>
    <cellStyle name="Salida 10" xfId="13297"/>
    <cellStyle name="Salida 11" xfId="13298"/>
    <cellStyle name="Salida 12" xfId="13299"/>
    <cellStyle name="Salida 13" xfId="13300"/>
    <cellStyle name="Salida 14" xfId="13301"/>
    <cellStyle name="Salida 15" xfId="13302"/>
    <cellStyle name="Salida 16" xfId="13303"/>
    <cellStyle name="Salida 17" xfId="13304"/>
    <cellStyle name="Salida 18" xfId="13296"/>
    <cellStyle name="Salida 19" xfId="26197"/>
    <cellStyle name="Salida 2" xfId="13305"/>
    <cellStyle name="Salida 2 2" xfId="13306"/>
    <cellStyle name="Salida 2 2 2" xfId="13307"/>
    <cellStyle name="Salida 2 3" xfId="13308"/>
    <cellStyle name="Salida 2 4" xfId="13309"/>
    <cellStyle name="Salida 2 5" xfId="13310"/>
    <cellStyle name="Salida 2 6" xfId="13311"/>
    <cellStyle name="Salida 2 7" xfId="13312"/>
    <cellStyle name="Salida 3" xfId="13313"/>
    <cellStyle name="Salida 3 2" xfId="13314"/>
    <cellStyle name="Salida 3 3" xfId="13315"/>
    <cellStyle name="Salida 3 4" xfId="13316"/>
    <cellStyle name="Salida 3 5" xfId="13317"/>
    <cellStyle name="Salida 4" xfId="13318"/>
    <cellStyle name="Salida 4 2" xfId="13319"/>
    <cellStyle name="Salida 4 3" xfId="13320"/>
    <cellStyle name="Salida 4 4" xfId="13321"/>
    <cellStyle name="Salida 5" xfId="13322"/>
    <cellStyle name="Salida 5 2" xfId="13323"/>
    <cellStyle name="Salida 5 3" xfId="13324"/>
    <cellStyle name="Salida 5 4" xfId="13325"/>
    <cellStyle name="Salida 6" xfId="13326"/>
    <cellStyle name="Salida 7" xfId="13327"/>
    <cellStyle name="Salida 8" xfId="13328"/>
    <cellStyle name="Salida 9" xfId="13329"/>
    <cellStyle name="SAPBEXaggData" xfId="26"/>
    <cellStyle name="SAPBEXaggData 10" xfId="13331"/>
    <cellStyle name="SAPBEXaggData 10 2" xfId="13332"/>
    <cellStyle name="SAPBEXaggData 10 2 2" xfId="13333"/>
    <cellStyle name="SAPBEXaggData 10 2 3" xfId="13334"/>
    <cellStyle name="SAPBEXaggData 10 2 4" xfId="13335"/>
    <cellStyle name="SAPBEXaggData 10 3" xfId="13336"/>
    <cellStyle name="SAPBEXaggData 10 4" xfId="13337"/>
    <cellStyle name="SAPBEXaggData 10 5" xfId="13338"/>
    <cellStyle name="SAPBEXaggData 10_Logistica y Vtas" xfId="13339"/>
    <cellStyle name="SAPBEXaggData 100" xfId="24561"/>
    <cellStyle name="SAPBEXaggData 101" xfId="24556"/>
    <cellStyle name="SAPBEXaggData 102" xfId="24560"/>
    <cellStyle name="SAPBEXaggData 103" xfId="24555"/>
    <cellStyle name="SAPBEXaggData 104" xfId="24562"/>
    <cellStyle name="SAPBEXaggData 105" xfId="24700"/>
    <cellStyle name="SAPBEXaggData 106" xfId="24680"/>
    <cellStyle name="SAPBEXaggData 107" xfId="24701"/>
    <cellStyle name="SAPBEXaggData 108" xfId="24755"/>
    <cellStyle name="SAPBEXaggData 109" xfId="24681"/>
    <cellStyle name="SAPBEXaggData 11" xfId="13340"/>
    <cellStyle name="SAPBEXaggData 11 2" xfId="13341"/>
    <cellStyle name="SAPBEXaggData 11 2 2" xfId="13342"/>
    <cellStyle name="SAPBEXaggData 11 2 3" xfId="13343"/>
    <cellStyle name="SAPBEXaggData 11 2 4" xfId="13344"/>
    <cellStyle name="SAPBEXaggData 11 3" xfId="13345"/>
    <cellStyle name="SAPBEXaggData 11 3 2" xfId="13346"/>
    <cellStyle name="SAPBEXaggData 11 4" xfId="13347"/>
    <cellStyle name="SAPBEXaggData 11 5" xfId="13348"/>
    <cellStyle name="SAPBEXaggData 11_Logistica y Vtas" xfId="13349"/>
    <cellStyle name="SAPBEXaggData 110" xfId="24756"/>
    <cellStyle name="SAPBEXaggData 111" xfId="24865"/>
    <cellStyle name="SAPBEXaggData 112" xfId="24864"/>
    <cellStyle name="SAPBEXaggData 113" xfId="24866"/>
    <cellStyle name="SAPBEXaggData 114" xfId="24863"/>
    <cellStyle name="SAPBEXaggData 115" xfId="24868"/>
    <cellStyle name="SAPBEXaggData 116" xfId="25021"/>
    <cellStyle name="SAPBEXaggData 117" xfId="24975"/>
    <cellStyle name="SAPBEXaggData 118" xfId="25139"/>
    <cellStyle name="SAPBEXaggData 119" xfId="25140"/>
    <cellStyle name="SAPBEXaggData 12" xfId="13350"/>
    <cellStyle name="SAPBEXaggData 12 2" xfId="13351"/>
    <cellStyle name="SAPBEXaggData 12 2 2" xfId="13352"/>
    <cellStyle name="SAPBEXaggData 12 2 3" xfId="13353"/>
    <cellStyle name="SAPBEXaggData 12 3" xfId="13354"/>
    <cellStyle name="SAPBEXaggData 12 4" xfId="13355"/>
    <cellStyle name="SAPBEXaggData 12 5" xfId="13356"/>
    <cellStyle name="SAPBEXaggData 12_Logistica y Vtas" xfId="13357"/>
    <cellStyle name="SAPBEXaggData 120" xfId="25066"/>
    <cellStyle name="SAPBEXaggData 121" xfId="25138"/>
    <cellStyle name="SAPBEXaggData 122" xfId="25200"/>
    <cellStyle name="SAPBEXaggData 123" xfId="25170"/>
    <cellStyle name="SAPBEXaggData 124" xfId="25331"/>
    <cellStyle name="SAPBEXaggData 125" xfId="25254"/>
    <cellStyle name="SAPBEXaggData 126" xfId="25224"/>
    <cellStyle name="SAPBEXaggData 127" xfId="25303"/>
    <cellStyle name="SAPBEXaggData 128" xfId="25352"/>
    <cellStyle name="SAPBEXaggData 129" xfId="25351"/>
    <cellStyle name="SAPBEXaggData 13" xfId="13358"/>
    <cellStyle name="SAPBEXaggData 13 2" xfId="13359"/>
    <cellStyle name="SAPBEXaggData 13 2 2" xfId="13360"/>
    <cellStyle name="SAPBEXaggData 13 3" xfId="13361"/>
    <cellStyle name="SAPBEXaggData 13 4" xfId="13362"/>
    <cellStyle name="SAPBEXaggData 13 5" xfId="13363"/>
    <cellStyle name="SAPBEXaggData 130" xfId="25353"/>
    <cellStyle name="SAPBEXaggData 131" xfId="25350"/>
    <cellStyle name="SAPBEXaggData 132" xfId="25433"/>
    <cellStyle name="SAPBEXaggData 133" xfId="25348"/>
    <cellStyle name="SAPBEXaggData 134" xfId="25518"/>
    <cellStyle name="SAPBEXaggData 135" xfId="25517"/>
    <cellStyle name="SAPBEXaggData 136" xfId="25519"/>
    <cellStyle name="SAPBEXaggData 137" xfId="25602"/>
    <cellStyle name="SAPBEXaggData 138" xfId="25601"/>
    <cellStyle name="SAPBEXaggData 139" xfId="25603"/>
    <cellStyle name="SAPBEXaggData 14" xfId="13364"/>
    <cellStyle name="SAPBEXaggData 14 2" xfId="13365"/>
    <cellStyle name="SAPBEXaggData 14 2 2" xfId="13366"/>
    <cellStyle name="SAPBEXaggData 14 3" xfId="13367"/>
    <cellStyle name="SAPBEXaggData 14 4" xfId="13368"/>
    <cellStyle name="SAPBEXaggData 14 5" xfId="13369"/>
    <cellStyle name="SAPBEXaggData 140" xfId="25686"/>
    <cellStyle name="SAPBEXaggData 141" xfId="25685"/>
    <cellStyle name="SAPBEXaggData 142" xfId="25687"/>
    <cellStyle name="SAPBEXaggData 143" xfId="25768"/>
    <cellStyle name="SAPBEXaggData 144" xfId="25760"/>
    <cellStyle name="SAPBEXaggData 145" xfId="25761"/>
    <cellStyle name="SAPBEXaggData 146" xfId="25825"/>
    <cellStyle name="SAPBEXaggData 147" xfId="25883"/>
    <cellStyle name="SAPBEXaggData 148" xfId="25882"/>
    <cellStyle name="SAPBEXaggData 149" xfId="25884"/>
    <cellStyle name="SAPBEXaggData 15" xfId="13370"/>
    <cellStyle name="SAPBEXaggData 15 2" xfId="13371"/>
    <cellStyle name="SAPBEXaggData 15 2 2" xfId="13372"/>
    <cellStyle name="SAPBEXaggData 15 3" xfId="13373"/>
    <cellStyle name="SAPBEXaggData 15 4" xfId="13374"/>
    <cellStyle name="SAPBEXaggData 15 5" xfId="13375"/>
    <cellStyle name="SAPBEXaggData 150" xfId="25881"/>
    <cellStyle name="SAPBEXaggData 151" xfId="25995"/>
    <cellStyle name="SAPBEXaggData 152" xfId="25994"/>
    <cellStyle name="SAPBEXaggData 153" xfId="25996"/>
    <cellStyle name="SAPBEXaggData 154" xfId="25993"/>
    <cellStyle name="SAPBEXaggData 155" xfId="26109"/>
    <cellStyle name="SAPBEXaggData 156" xfId="26108"/>
    <cellStyle name="SAPBEXaggData 157" xfId="26110"/>
    <cellStyle name="SAPBEXaggData 158" xfId="26198"/>
    <cellStyle name="SAPBEXaggData 159" xfId="26228"/>
    <cellStyle name="SAPBEXaggData 16" xfId="13376"/>
    <cellStyle name="SAPBEXaggData 16 2" xfId="13377"/>
    <cellStyle name="SAPBEXaggData 16 2 2" xfId="13378"/>
    <cellStyle name="SAPBEXaggData 16 3" xfId="13379"/>
    <cellStyle name="SAPBEXaggData 16 4" xfId="13380"/>
    <cellStyle name="SAPBEXaggData 16 5" xfId="13381"/>
    <cellStyle name="SAPBEXaggData 160" xfId="26287"/>
    <cellStyle name="SAPBEXaggData 161" xfId="26273"/>
    <cellStyle name="SAPBEXaggData 162" xfId="26286"/>
    <cellStyle name="SAPBEXaggData 163" xfId="26274"/>
    <cellStyle name="SAPBEXaggData 164" xfId="26276"/>
    <cellStyle name="SAPBEXaggData 165" xfId="26271"/>
    <cellStyle name="SAPBEXaggData 166" xfId="26301"/>
    <cellStyle name="SAPBEXaggData 167" xfId="26495"/>
    <cellStyle name="SAPBEXaggData 168" xfId="26477"/>
    <cellStyle name="SAPBEXaggData 169" xfId="26494"/>
    <cellStyle name="SAPBEXaggData 17" xfId="13382"/>
    <cellStyle name="SAPBEXaggData 17 2" xfId="13383"/>
    <cellStyle name="SAPBEXaggData 17 2 2" xfId="13384"/>
    <cellStyle name="SAPBEXaggData 17 3" xfId="13385"/>
    <cellStyle name="SAPBEXaggData 17 4" xfId="13386"/>
    <cellStyle name="SAPBEXaggData 17 5" xfId="13387"/>
    <cellStyle name="SAPBEXaggData 170" xfId="26478"/>
    <cellStyle name="SAPBEXaggData 171" xfId="26480"/>
    <cellStyle name="SAPBEXaggData 172" xfId="26475"/>
    <cellStyle name="SAPBEXaggData 173" xfId="26509"/>
    <cellStyle name="SAPBEXaggData 174" xfId="26538"/>
    <cellStyle name="SAPBEXaggData 175" xfId="26567"/>
    <cellStyle name="SAPBEXaggData 176" xfId="26595"/>
    <cellStyle name="SAPBEXaggData 177" xfId="26623"/>
    <cellStyle name="SAPBEXaggData 178" xfId="26651"/>
    <cellStyle name="SAPBEXaggData 179" xfId="26679"/>
    <cellStyle name="SAPBEXaggData 18" xfId="13388"/>
    <cellStyle name="SAPBEXaggData 18 2" xfId="13389"/>
    <cellStyle name="SAPBEXaggData 18 2 2" xfId="13390"/>
    <cellStyle name="SAPBEXaggData 18 3" xfId="13391"/>
    <cellStyle name="SAPBEXaggData 18 4" xfId="13392"/>
    <cellStyle name="SAPBEXaggData 18 5" xfId="13393"/>
    <cellStyle name="SAPBEXaggData 180" xfId="26707"/>
    <cellStyle name="SAPBEXaggData 181" xfId="26897"/>
    <cellStyle name="SAPBEXaggData 182" xfId="26882"/>
    <cellStyle name="SAPBEXaggData 183" xfId="26896"/>
    <cellStyle name="SAPBEXaggData 184" xfId="26883"/>
    <cellStyle name="SAPBEXaggData 185" xfId="26885"/>
    <cellStyle name="SAPBEXaggData 186" xfId="26880"/>
    <cellStyle name="SAPBEXaggData 187" xfId="26911"/>
    <cellStyle name="SAPBEXaggData 188" xfId="26939"/>
    <cellStyle name="SAPBEXaggData 189" xfId="27133"/>
    <cellStyle name="SAPBEXaggData 19" xfId="13394"/>
    <cellStyle name="SAPBEXaggData 19 2" xfId="13395"/>
    <cellStyle name="SAPBEXaggData 19 2 2" xfId="13396"/>
    <cellStyle name="SAPBEXaggData 19 3" xfId="13397"/>
    <cellStyle name="SAPBEXaggData 19 4" xfId="13398"/>
    <cellStyle name="SAPBEXaggData 19 5" xfId="13399"/>
    <cellStyle name="SAPBEXaggData 190" xfId="27115"/>
    <cellStyle name="SAPBEXaggData 191" xfId="27132"/>
    <cellStyle name="SAPBEXaggData 192" xfId="27116"/>
    <cellStyle name="SAPBEXaggData 193" xfId="27118"/>
    <cellStyle name="SAPBEXaggData 194" xfId="27113"/>
    <cellStyle name="SAPBEXaggData 195" xfId="27147"/>
    <cellStyle name="SAPBEXaggData 196" xfId="27176"/>
    <cellStyle name="SAPBEXaggData 197" xfId="27205"/>
    <cellStyle name="SAPBEXaggData 198" xfId="27233"/>
    <cellStyle name="SAPBEXaggData 199" xfId="27261"/>
    <cellStyle name="SAPBEXaggData 2" xfId="70"/>
    <cellStyle name="SAPBEXaggData 2 10" xfId="13401"/>
    <cellStyle name="SAPBEXaggData 2 10 2" xfId="13402"/>
    <cellStyle name="SAPBEXaggData 2 10 3" xfId="13403"/>
    <cellStyle name="SAPBEXaggData 2 11" xfId="13404"/>
    <cellStyle name="SAPBEXaggData 2 11 2" xfId="13405"/>
    <cellStyle name="SAPBEXaggData 2 12" xfId="13406"/>
    <cellStyle name="SAPBEXaggData 2 12 2" xfId="13407"/>
    <cellStyle name="SAPBEXaggData 2 13" xfId="13408"/>
    <cellStyle name="SAPBEXaggData 2 13 2" xfId="13409"/>
    <cellStyle name="SAPBEXaggData 2 14" xfId="13410"/>
    <cellStyle name="SAPBEXaggData 2 14 2" xfId="13411"/>
    <cellStyle name="SAPBEXaggData 2 15" xfId="13412"/>
    <cellStyle name="SAPBEXaggData 2 15 2" xfId="13413"/>
    <cellStyle name="SAPBEXaggData 2 16" xfId="13414"/>
    <cellStyle name="SAPBEXaggData 2 17" xfId="13415"/>
    <cellStyle name="SAPBEXaggData 2 18" xfId="13416"/>
    <cellStyle name="SAPBEXaggData 2 19" xfId="13417"/>
    <cellStyle name="SAPBEXaggData 2 2" xfId="13418"/>
    <cellStyle name="SAPBEXaggData 2 2 2" xfId="13419"/>
    <cellStyle name="SAPBEXaggData 2 2 2 2" xfId="13420"/>
    <cellStyle name="SAPBEXaggData 2 2 2 3" xfId="13421"/>
    <cellStyle name="SAPBEXaggData 2 2 3" xfId="13422"/>
    <cellStyle name="SAPBEXaggData 2 2 4" xfId="13423"/>
    <cellStyle name="SAPBEXaggData 2 2 5" xfId="13424"/>
    <cellStyle name="SAPBEXaggData 2 2_Logistica y Vtas" xfId="13425"/>
    <cellStyle name="SAPBEXaggData 2 20" xfId="13426"/>
    <cellStyle name="SAPBEXaggData 2 21" xfId="13427"/>
    <cellStyle name="SAPBEXaggData 2 22" xfId="13400"/>
    <cellStyle name="SAPBEXaggData 2 3" xfId="13428"/>
    <cellStyle name="SAPBEXaggData 2 3 2" xfId="13429"/>
    <cellStyle name="SAPBEXaggData 2 3 3" xfId="13430"/>
    <cellStyle name="SAPBEXaggData 2 4" xfId="13431"/>
    <cellStyle name="SAPBEXaggData 2 4 2" xfId="13432"/>
    <cellStyle name="SAPBEXaggData 2 5" xfId="13433"/>
    <cellStyle name="SAPBEXaggData 2 5 2" xfId="13434"/>
    <cellStyle name="SAPBEXaggData 2 6" xfId="13435"/>
    <cellStyle name="SAPBEXaggData 2 6 2" xfId="13436"/>
    <cellStyle name="SAPBEXaggData 2 7" xfId="13437"/>
    <cellStyle name="SAPBEXaggData 2 7 2" xfId="13438"/>
    <cellStyle name="SAPBEXaggData 2 8" xfId="13439"/>
    <cellStyle name="SAPBEXaggData 2 8 2" xfId="13440"/>
    <cellStyle name="SAPBEXaggData 2 9" xfId="13441"/>
    <cellStyle name="SAPBEXaggData 2 9 2" xfId="13442"/>
    <cellStyle name="SAPBEXaggData 2_ANTES Y DESPUES MB ANA" xfId="13443"/>
    <cellStyle name="SAPBEXaggData 20" xfId="13444"/>
    <cellStyle name="SAPBEXaggData 20 2" xfId="13445"/>
    <cellStyle name="SAPBEXaggData 20 2 2" xfId="13446"/>
    <cellStyle name="SAPBEXaggData 20 3" xfId="13447"/>
    <cellStyle name="SAPBEXaggData 20 4" xfId="13448"/>
    <cellStyle name="SAPBEXaggData 20 5" xfId="13449"/>
    <cellStyle name="SAPBEXaggData 200" xfId="27289"/>
    <cellStyle name="SAPBEXaggData 201" xfId="27317"/>
    <cellStyle name="SAPBEXaggData 202" xfId="27345"/>
    <cellStyle name="SAPBEXaggData 203" xfId="27543"/>
    <cellStyle name="SAPBEXaggData 204" xfId="27522"/>
    <cellStyle name="SAPBEXaggData 205" xfId="27542"/>
    <cellStyle name="SAPBEXaggData 206" xfId="27524"/>
    <cellStyle name="SAPBEXaggData 207" xfId="27527"/>
    <cellStyle name="SAPBEXaggData 208" xfId="27519"/>
    <cellStyle name="SAPBEXaggData 209" xfId="27558"/>
    <cellStyle name="SAPBEXaggData 21" xfId="13450"/>
    <cellStyle name="SAPBEXaggData 21 2" xfId="13451"/>
    <cellStyle name="SAPBEXaggData 21 2 2" xfId="13452"/>
    <cellStyle name="SAPBEXaggData 21 3" xfId="13453"/>
    <cellStyle name="SAPBEXaggData 21 4" xfId="13454"/>
    <cellStyle name="SAPBEXaggData 21 5" xfId="13455"/>
    <cellStyle name="SAPBEXaggData 210" xfId="27587"/>
    <cellStyle name="SAPBEXaggData 211" xfId="27616"/>
    <cellStyle name="SAPBEXaggData 212" xfId="27645"/>
    <cellStyle name="SAPBEXaggData 213" xfId="27674"/>
    <cellStyle name="SAPBEXaggData 214" xfId="27703"/>
    <cellStyle name="SAPBEXaggData 215" xfId="27732"/>
    <cellStyle name="SAPBEXaggData 216" xfId="27761"/>
    <cellStyle name="SAPBEXaggData 217" xfId="27790"/>
    <cellStyle name="SAPBEXaggData 218" xfId="27819"/>
    <cellStyle name="SAPBEXaggData 219" xfId="27848"/>
    <cellStyle name="SAPBEXaggData 22" xfId="13456"/>
    <cellStyle name="SAPBEXaggData 22 2" xfId="13457"/>
    <cellStyle name="SAPBEXaggData 22 2 2" xfId="13458"/>
    <cellStyle name="SAPBEXaggData 22 3" xfId="13459"/>
    <cellStyle name="SAPBEXaggData 22 4" xfId="13460"/>
    <cellStyle name="SAPBEXaggData 22 5" xfId="13461"/>
    <cellStyle name="SAPBEXaggData 220" xfId="27877"/>
    <cellStyle name="SAPBEXaggData 221" xfId="27906"/>
    <cellStyle name="SAPBEXaggData 222" xfId="27935"/>
    <cellStyle name="SAPBEXaggData 223" xfId="27544"/>
    <cellStyle name="SAPBEXaggData 224" xfId="27526"/>
    <cellStyle name="SAPBEXaggData 225" xfId="27964"/>
    <cellStyle name="SAPBEXaggData 226" xfId="28038"/>
    <cellStyle name="SAPBEXaggData 227" xfId="28096"/>
    <cellStyle name="SAPBEXaggData 228" xfId="28052"/>
    <cellStyle name="SAPBEXaggData 229" xfId="28138"/>
    <cellStyle name="SAPBEXaggData 23" xfId="13462"/>
    <cellStyle name="SAPBEXaggData 23 2" xfId="13463"/>
    <cellStyle name="SAPBEXaggData 23 2 2" xfId="13464"/>
    <cellStyle name="SAPBEXaggData 23 3" xfId="13465"/>
    <cellStyle name="SAPBEXaggData 23 4" xfId="13466"/>
    <cellStyle name="SAPBEXaggData 23 5" xfId="13467"/>
    <cellStyle name="SAPBEXaggData 230" xfId="28167"/>
    <cellStyle name="SAPBEXaggData 231" xfId="28196"/>
    <cellStyle name="SAPBEXaggData 232" xfId="28225"/>
    <cellStyle name="SAPBEXaggData 233" xfId="28254"/>
    <cellStyle name="SAPBEXaggData 234" xfId="28283"/>
    <cellStyle name="SAPBEXaggData 235" xfId="28312"/>
    <cellStyle name="SAPBEXaggData 236" xfId="28341"/>
    <cellStyle name="SAPBEXaggData 237" xfId="28370"/>
    <cellStyle name="SAPBEXaggData 238" xfId="28457"/>
    <cellStyle name="SAPBEXaggData 239" xfId="28051"/>
    <cellStyle name="SAPBEXaggData 24" xfId="13468"/>
    <cellStyle name="SAPBEXaggData 24 2" xfId="13469"/>
    <cellStyle name="SAPBEXaggData 24 2 2" xfId="13470"/>
    <cellStyle name="SAPBEXaggData 24 3" xfId="13471"/>
    <cellStyle name="SAPBEXaggData 24 4" xfId="13472"/>
    <cellStyle name="SAPBEXaggData 24 5" xfId="13473"/>
    <cellStyle name="SAPBEXaggData 240" xfId="28421"/>
    <cellStyle name="SAPBEXaggData 241" xfId="28478"/>
    <cellStyle name="SAPBEXaggData 242" xfId="28392"/>
    <cellStyle name="SAPBEXaggData 243" xfId="28500"/>
    <cellStyle name="SAPBEXaggData 244" xfId="28513"/>
    <cellStyle name="SAPBEXaggData 245" xfId="28542"/>
    <cellStyle name="SAPBEXaggData 246" xfId="28454"/>
    <cellStyle name="SAPBEXaggData 247" xfId="28482"/>
    <cellStyle name="SAPBEXaggData 248" xfId="28305"/>
    <cellStyle name="SAPBEXaggData 249" xfId="28539"/>
    <cellStyle name="SAPBEXaggData 25" xfId="13474"/>
    <cellStyle name="SAPBEXaggData 25 2" xfId="13475"/>
    <cellStyle name="SAPBEXaggData 25 2 2" xfId="13476"/>
    <cellStyle name="SAPBEXaggData 25 3" xfId="13477"/>
    <cellStyle name="SAPBEXaggData 25 4" xfId="13478"/>
    <cellStyle name="SAPBEXaggData 25 5" xfId="13479"/>
    <cellStyle name="SAPBEXaggData 250" xfId="28568"/>
    <cellStyle name="SAPBEXaggData 251" xfId="28910"/>
    <cellStyle name="SAPBEXaggData 252" xfId="28911"/>
    <cellStyle name="SAPBEXaggData 253" xfId="29026"/>
    <cellStyle name="SAPBEXaggData 254" xfId="28963"/>
    <cellStyle name="SAPBEXaggData 255" xfId="29051"/>
    <cellStyle name="SAPBEXaggData 256" xfId="29081"/>
    <cellStyle name="SAPBEXaggData 257" xfId="29110"/>
    <cellStyle name="SAPBEXaggData 258" xfId="29133"/>
    <cellStyle name="SAPBEXaggData 26" xfId="13480"/>
    <cellStyle name="SAPBEXaggData 26 2" xfId="13481"/>
    <cellStyle name="SAPBEXaggData 26 2 2" xfId="13482"/>
    <cellStyle name="SAPBEXaggData 26 3" xfId="13483"/>
    <cellStyle name="SAPBEXaggData 26 4" xfId="13484"/>
    <cellStyle name="SAPBEXaggData 26 5" xfId="13485"/>
    <cellStyle name="SAPBEXaggData 27" xfId="13486"/>
    <cellStyle name="SAPBEXaggData 27 2" xfId="13487"/>
    <cellStyle name="SAPBEXaggData 27 2 2" xfId="13488"/>
    <cellStyle name="SAPBEXaggData 27 3" xfId="13489"/>
    <cellStyle name="SAPBEXaggData 27 4" xfId="13490"/>
    <cellStyle name="SAPBEXaggData 27 5" xfId="13491"/>
    <cellStyle name="SAPBEXaggData 28" xfId="13492"/>
    <cellStyle name="SAPBEXaggData 28 2" xfId="13493"/>
    <cellStyle name="SAPBEXaggData 28 2 2" xfId="13494"/>
    <cellStyle name="SAPBEXaggData 28 3" xfId="13495"/>
    <cellStyle name="SAPBEXaggData 28 4" xfId="13496"/>
    <cellStyle name="SAPBEXaggData 28 5" xfId="13497"/>
    <cellStyle name="SAPBEXaggData 29" xfId="13498"/>
    <cellStyle name="SAPBEXaggData 29 2" xfId="13499"/>
    <cellStyle name="SAPBEXaggData 29 3" xfId="13500"/>
    <cellStyle name="SAPBEXaggData 29 4" xfId="13501"/>
    <cellStyle name="SAPBEXaggData 3" xfId="13502"/>
    <cellStyle name="SAPBEXaggData 3 2" xfId="13503"/>
    <cellStyle name="SAPBEXaggData 3 2 2" xfId="13504"/>
    <cellStyle name="SAPBEXaggData 3 2 3" xfId="13505"/>
    <cellStyle name="SAPBEXaggData 3 2 4" xfId="13506"/>
    <cellStyle name="SAPBEXaggData 3 3" xfId="13507"/>
    <cellStyle name="SAPBEXaggData 3 3 2" xfId="13508"/>
    <cellStyle name="SAPBEXaggData 3 4" xfId="13509"/>
    <cellStyle name="SAPBEXaggData 3 4 2" xfId="13510"/>
    <cellStyle name="SAPBEXaggData 3 5" xfId="13511"/>
    <cellStyle name="SAPBEXaggData 3 6" xfId="13512"/>
    <cellStyle name="SAPBEXaggData 3 7" xfId="13513"/>
    <cellStyle name="SAPBEXaggData 3 8" xfId="13514"/>
    <cellStyle name="SAPBEXaggData 3 9" xfId="28912"/>
    <cellStyle name="SAPBEXaggData 3_Logistica y Vtas" xfId="13515"/>
    <cellStyle name="SAPBEXaggData 30" xfId="13516"/>
    <cellStyle name="SAPBEXaggData 30 2" xfId="13517"/>
    <cellStyle name="SAPBEXaggData 30 3" xfId="13518"/>
    <cellStyle name="SAPBEXaggData 30 4" xfId="13519"/>
    <cellStyle name="SAPBEXaggData 31" xfId="13520"/>
    <cellStyle name="SAPBEXaggData 31 2" xfId="13521"/>
    <cellStyle name="SAPBEXaggData 31 3" xfId="13522"/>
    <cellStyle name="SAPBEXaggData 31 4" xfId="13523"/>
    <cellStyle name="SAPBEXaggData 32" xfId="13524"/>
    <cellStyle name="SAPBEXaggData 32 2" xfId="13525"/>
    <cellStyle name="SAPBEXaggData 32 3" xfId="13526"/>
    <cellStyle name="SAPBEXaggData 32 4" xfId="13527"/>
    <cellStyle name="SAPBEXaggData 33" xfId="13528"/>
    <cellStyle name="SAPBEXaggData 33 2" xfId="13529"/>
    <cellStyle name="SAPBEXaggData 33 3" xfId="13530"/>
    <cellStyle name="SAPBEXaggData 34" xfId="13531"/>
    <cellStyle name="SAPBEXaggData 34 2" xfId="13532"/>
    <cellStyle name="SAPBEXaggData 34 3" xfId="13533"/>
    <cellStyle name="SAPBEXaggData 35" xfId="13534"/>
    <cellStyle name="SAPBEXaggData 35 2" xfId="13535"/>
    <cellStyle name="SAPBEXaggData 35 3" xfId="13536"/>
    <cellStyle name="SAPBEXaggData 36" xfId="13537"/>
    <cellStyle name="SAPBEXaggData 36 2" xfId="13538"/>
    <cellStyle name="SAPBEXaggData 37" xfId="13539"/>
    <cellStyle name="SAPBEXaggData 37 2" xfId="13540"/>
    <cellStyle name="SAPBEXaggData 38" xfId="13541"/>
    <cellStyle name="SAPBEXaggData 38 2" xfId="13542"/>
    <cellStyle name="SAPBEXaggData 39" xfId="13543"/>
    <cellStyle name="SAPBEXaggData 39 2" xfId="13544"/>
    <cellStyle name="SAPBEXaggData 4" xfId="13545"/>
    <cellStyle name="SAPBEXaggData 4 2" xfId="13546"/>
    <cellStyle name="SAPBEXaggData 4 2 2" xfId="13547"/>
    <cellStyle name="SAPBEXaggData 4 2 3" xfId="13548"/>
    <cellStyle name="SAPBEXaggData 4 2 4" xfId="13549"/>
    <cellStyle name="SAPBEXaggData 4 3" xfId="13550"/>
    <cellStyle name="SAPBEXaggData 4 3 2" xfId="13551"/>
    <cellStyle name="SAPBEXaggData 4 4" xfId="13552"/>
    <cellStyle name="SAPBEXaggData 4 5" xfId="13553"/>
    <cellStyle name="SAPBEXaggData 4 6" xfId="13554"/>
    <cellStyle name="SAPBEXaggData 4_Logistica y Vtas" xfId="13555"/>
    <cellStyle name="SAPBEXaggData 40" xfId="13556"/>
    <cellStyle name="SAPBEXaggData 40 2" xfId="13557"/>
    <cellStyle name="SAPBEXaggData 41" xfId="13558"/>
    <cellStyle name="SAPBEXaggData 41 2" xfId="13559"/>
    <cellStyle name="SAPBEXaggData 42" xfId="13560"/>
    <cellStyle name="SAPBEXaggData 42 2" xfId="13561"/>
    <cellStyle name="SAPBEXaggData 43" xfId="13562"/>
    <cellStyle name="SAPBEXaggData 43 2" xfId="13563"/>
    <cellStyle name="SAPBEXaggData 44" xfId="13564"/>
    <cellStyle name="SAPBEXaggData 44 2" xfId="13565"/>
    <cellStyle name="SAPBEXaggData 45" xfId="13566"/>
    <cellStyle name="SAPBEXaggData 45 2" xfId="13567"/>
    <cellStyle name="SAPBEXaggData 46" xfId="13568"/>
    <cellStyle name="SAPBEXaggData 46 2" xfId="13569"/>
    <cellStyle name="SAPBEXaggData 47" xfId="13570"/>
    <cellStyle name="SAPBEXaggData 48" xfId="13571"/>
    <cellStyle name="SAPBEXaggData 49" xfId="13572"/>
    <cellStyle name="SAPBEXaggData 5" xfId="13573"/>
    <cellStyle name="SAPBEXaggData 5 2" xfId="13574"/>
    <cellStyle name="SAPBEXaggData 5 2 2" xfId="13575"/>
    <cellStyle name="SAPBEXaggData 5 2 3" xfId="13576"/>
    <cellStyle name="SAPBEXaggData 5 2 4" xfId="13577"/>
    <cellStyle name="SAPBEXaggData 5 3" xfId="13578"/>
    <cellStyle name="SAPBEXaggData 5 3 2" xfId="13579"/>
    <cellStyle name="SAPBEXaggData 5 4" xfId="13580"/>
    <cellStyle name="SAPBEXaggData 5 5" xfId="13581"/>
    <cellStyle name="SAPBEXaggData 5_Logistica y Vtas" xfId="13582"/>
    <cellStyle name="SAPBEXaggData 50" xfId="13583"/>
    <cellStyle name="SAPBEXaggData 51" xfId="13584"/>
    <cellStyle name="SAPBEXaggData 52" xfId="13585"/>
    <cellStyle name="SAPBEXaggData 53" xfId="13586"/>
    <cellStyle name="SAPBEXaggData 54" xfId="13587"/>
    <cellStyle name="SAPBEXaggData 55" xfId="13588"/>
    <cellStyle name="SAPBEXaggData 56" xfId="13589"/>
    <cellStyle name="SAPBEXaggData 57" xfId="13590"/>
    <cellStyle name="SAPBEXaggData 58" xfId="13591"/>
    <cellStyle name="SAPBEXaggData 59" xfId="13592"/>
    <cellStyle name="SAPBEXaggData 6" xfId="13593"/>
    <cellStyle name="SAPBEXaggData 6 2" xfId="13594"/>
    <cellStyle name="SAPBEXaggData 6 2 2" xfId="13595"/>
    <cellStyle name="SAPBEXaggData 6 2 3" xfId="13596"/>
    <cellStyle name="SAPBEXaggData 6 2 4" xfId="13597"/>
    <cellStyle name="SAPBEXaggData 6 3" xfId="13598"/>
    <cellStyle name="SAPBEXaggData 6 3 2" xfId="13599"/>
    <cellStyle name="SAPBEXaggData 6 4" xfId="13600"/>
    <cellStyle name="SAPBEXaggData 6 5" xfId="13601"/>
    <cellStyle name="SAPBEXaggData 6_Logistica y Vtas" xfId="13602"/>
    <cellStyle name="SAPBEXaggData 60" xfId="13603"/>
    <cellStyle name="SAPBEXaggData 61" xfId="13604"/>
    <cellStyle name="SAPBEXaggData 62" xfId="13605"/>
    <cellStyle name="SAPBEXaggData 63" xfId="13606"/>
    <cellStyle name="SAPBEXaggData 64" xfId="13607"/>
    <cellStyle name="SAPBEXaggData 65" xfId="13608"/>
    <cellStyle name="SAPBEXaggData 66" xfId="13609"/>
    <cellStyle name="SAPBEXaggData 67" xfId="13610"/>
    <cellStyle name="SAPBEXaggData 68" xfId="13611"/>
    <cellStyle name="SAPBEXaggData 69" xfId="13612"/>
    <cellStyle name="SAPBEXaggData 7" xfId="13613"/>
    <cellStyle name="SAPBEXaggData 7 2" xfId="13614"/>
    <cellStyle name="SAPBEXaggData 7 2 2" xfId="13615"/>
    <cellStyle name="SAPBEXaggData 7 2 3" xfId="13616"/>
    <cellStyle name="SAPBEXaggData 7 2 4" xfId="13617"/>
    <cellStyle name="SAPBEXaggData 7 3" xfId="13618"/>
    <cellStyle name="SAPBEXaggData 7 3 2" xfId="13619"/>
    <cellStyle name="SAPBEXaggData 7 4" xfId="13620"/>
    <cellStyle name="SAPBEXaggData 7 5" xfId="13621"/>
    <cellStyle name="SAPBEXaggData 7_Logistica y Vtas" xfId="13622"/>
    <cellStyle name="SAPBEXaggData 70" xfId="13623"/>
    <cellStyle name="SAPBEXaggData 71" xfId="13624"/>
    <cellStyle name="SAPBEXaggData 72" xfId="13625"/>
    <cellStyle name="SAPBEXaggData 73" xfId="13626"/>
    <cellStyle name="SAPBEXaggData 74" xfId="13627"/>
    <cellStyle name="SAPBEXaggData 75" xfId="13628"/>
    <cellStyle name="SAPBEXaggData 76" xfId="13629"/>
    <cellStyle name="SAPBEXaggData 77" xfId="13630"/>
    <cellStyle name="SAPBEXaggData 78" xfId="13631"/>
    <cellStyle name="SAPBEXaggData 79" xfId="13632"/>
    <cellStyle name="SAPBEXaggData 8" xfId="13633"/>
    <cellStyle name="SAPBEXaggData 8 2" xfId="13634"/>
    <cellStyle name="SAPBEXaggData 8 2 2" xfId="13635"/>
    <cellStyle name="SAPBEXaggData 8 2 3" xfId="13636"/>
    <cellStyle name="SAPBEXaggData 8 2 4" xfId="13637"/>
    <cellStyle name="SAPBEXaggData 8 3" xfId="13638"/>
    <cellStyle name="SAPBEXaggData 8 3 2" xfId="13639"/>
    <cellStyle name="SAPBEXaggData 8 4" xfId="13640"/>
    <cellStyle name="SAPBEXaggData 8 5" xfId="13641"/>
    <cellStyle name="SAPBEXaggData 8_Logistica y Vtas" xfId="13642"/>
    <cellStyle name="SAPBEXaggData 80" xfId="13643"/>
    <cellStyle name="SAPBEXaggData 81" xfId="13644"/>
    <cellStyle name="SAPBEXaggData 82" xfId="13330"/>
    <cellStyle name="SAPBEXaggData 83" xfId="24067"/>
    <cellStyle name="SAPBEXaggData 84" xfId="24108"/>
    <cellStyle name="SAPBEXaggData 85" xfId="24107"/>
    <cellStyle name="SAPBEXaggData 86" xfId="24173"/>
    <cellStyle name="SAPBEXaggData 87" xfId="24165"/>
    <cellStyle name="SAPBEXaggData 88" xfId="24175"/>
    <cellStyle name="SAPBEXaggData 89" xfId="24166"/>
    <cellStyle name="SAPBEXaggData 9" xfId="13645"/>
    <cellStyle name="SAPBEXaggData 9 2" xfId="13646"/>
    <cellStyle name="SAPBEXaggData 9 2 2" xfId="13647"/>
    <cellStyle name="SAPBEXaggData 9 2 3" xfId="13648"/>
    <cellStyle name="SAPBEXaggData 9 2 4" xfId="13649"/>
    <cellStyle name="SAPBEXaggData 9 3" xfId="13650"/>
    <cellStyle name="SAPBEXaggData 9 3 2" xfId="13651"/>
    <cellStyle name="SAPBEXaggData 9 4" xfId="13652"/>
    <cellStyle name="SAPBEXaggData 9 5" xfId="13653"/>
    <cellStyle name="SAPBEXaggData 9_Logistica y Vtas" xfId="13654"/>
    <cellStyle name="SAPBEXaggData 90" xfId="24253"/>
    <cellStyle name="SAPBEXaggData 91" xfId="24171"/>
    <cellStyle name="SAPBEXaggData 92" xfId="24254"/>
    <cellStyle name="SAPBEXaggData 93" xfId="24170"/>
    <cellStyle name="SAPBEXaggData 94" xfId="24256"/>
    <cellStyle name="SAPBEXaggData 95" xfId="24168"/>
    <cellStyle name="SAPBEXaggData 96" xfId="24349"/>
    <cellStyle name="SAPBEXaggData 97" xfId="24172"/>
    <cellStyle name="SAPBEXaggData 98" xfId="24404"/>
    <cellStyle name="SAPBEXaggData 99" xfId="24485"/>
    <cellStyle name="SAPBEXaggData_1Modelo Plantillas Mandato SISS Junio 09 entrega" xfId="13655"/>
    <cellStyle name="SAPBEXaggDataEmph" xfId="27"/>
    <cellStyle name="SAPBEXaggDataEmph 10" xfId="13657"/>
    <cellStyle name="SAPBEXaggDataEmph 10 2" xfId="13658"/>
    <cellStyle name="SAPBEXaggDataEmph 11" xfId="13659"/>
    <cellStyle name="SAPBEXaggDataEmph 11 2" xfId="13660"/>
    <cellStyle name="SAPBEXaggDataEmph 12" xfId="13661"/>
    <cellStyle name="SAPBEXaggDataEmph 12 2" xfId="13662"/>
    <cellStyle name="SAPBEXaggDataEmph 13" xfId="13663"/>
    <cellStyle name="SAPBEXaggDataEmph 13 2" xfId="13664"/>
    <cellStyle name="SAPBEXaggDataEmph 14" xfId="13665"/>
    <cellStyle name="SAPBEXaggDataEmph 14 2" xfId="13666"/>
    <cellStyle name="SAPBEXaggDataEmph 15" xfId="13667"/>
    <cellStyle name="SAPBEXaggDataEmph 15 2" xfId="13668"/>
    <cellStyle name="SAPBEXaggDataEmph 16" xfId="13669"/>
    <cellStyle name="SAPBEXaggDataEmph 16 2" xfId="13670"/>
    <cellStyle name="SAPBEXaggDataEmph 17" xfId="13671"/>
    <cellStyle name="SAPBEXaggDataEmph 17 2" xfId="13672"/>
    <cellStyle name="SAPBEXaggDataEmph 18" xfId="13673"/>
    <cellStyle name="SAPBEXaggDataEmph 18 2" xfId="13674"/>
    <cellStyle name="SAPBEXaggDataEmph 19" xfId="13675"/>
    <cellStyle name="SAPBEXaggDataEmph 2" xfId="13676"/>
    <cellStyle name="SAPBEXaggDataEmph 2 2" xfId="13677"/>
    <cellStyle name="SAPBEXaggDataEmph 2 2 2" xfId="13678"/>
    <cellStyle name="SAPBEXaggDataEmph 2 2 2 2" xfId="13679"/>
    <cellStyle name="SAPBEXaggDataEmph 2 2 3" xfId="13680"/>
    <cellStyle name="SAPBEXaggDataEmph 2 2_Logistica y Vtas" xfId="13681"/>
    <cellStyle name="SAPBEXaggDataEmph 2 3" xfId="13682"/>
    <cellStyle name="SAPBEXaggDataEmph 2 4" xfId="13683"/>
    <cellStyle name="SAPBEXaggDataEmph 2 5" xfId="13684"/>
    <cellStyle name="SAPBEXaggDataEmph 2_Logistica y Vtas" xfId="13685"/>
    <cellStyle name="SAPBEXaggDataEmph 20" xfId="13686"/>
    <cellStyle name="SAPBEXaggDataEmph 21" xfId="13687"/>
    <cellStyle name="SAPBEXaggDataEmph 22" xfId="13688"/>
    <cellStyle name="SAPBEXaggDataEmph 23" xfId="13689"/>
    <cellStyle name="SAPBEXaggDataEmph 24" xfId="13690"/>
    <cellStyle name="SAPBEXaggDataEmph 25" xfId="13691"/>
    <cellStyle name="SAPBEXaggDataEmph 26" xfId="13692"/>
    <cellStyle name="SAPBEXaggDataEmph 27" xfId="13693"/>
    <cellStyle name="SAPBEXaggDataEmph 28" xfId="13694"/>
    <cellStyle name="SAPBEXaggDataEmph 29" xfId="13695"/>
    <cellStyle name="SAPBEXaggDataEmph 3" xfId="13696"/>
    <cellStyle name="SAPBEXaggDataEmph 3 2" xfId="13697"/>
    <cellStyle name="SAPBEXaggDataEmph 3 3" xfId="13698"/>
    <cellStyle name="SAPBEXaggDataEmph 3 4" xfId="13699"/>
    <cellStyle name="SAPBEXaggDataEmph 3 5" xfId="13700"/>
    <cellStyle name="SAPBEXaggDataEmph 30" xfId="13701"/>
    <cellStyle name="SAPBEXaggDataEmph 31" xfId="13702"/>
    <cellStyle name="SAPBEXaggDataEmph 32" xfId="13703"/>
    <cellStyle name="SAPBEXaggDataEmph 33" xfId="13704"/>
    <cellStyle name="SAPBEXaggDataEmph 34" xfId="13705"/>
    <cellStyle name="SAPBEXaggDataEmph 35" xfId="13706"/>
    <cellStyle name="SAPBEXaggDataEmph 36" xfId="13707"/>
    <cellStyle name="SAPBEXaggDataEmph 37" xfId="13708"/>
    <cellStyle name="SAPBEXaggDataEmph 38" xfId="13709"/>
    <cellStyle name="SAPBEXaggDataEmph 39" xfId="13710"/>
    <cellStyle name="SAPBEXaggDataEmph 4" xfId="13711"/>
    <cellStyle name="SAPBEXaggDataEmph 4 2" xfId="13712"/>
    <cellStyle name="SAPBEXaggDataEmph 40" xfId="13713"/>
    <cellStyle name="SAPBEXaggDataEmph 41" xfId="13714"/>
    <cellStyle name="SAPBEXaggDataEmph 42" xfId="13715"/>
    <cellStyle name="SAPBEXaggDataEmph 43" xfId="13716"/>
    <cellStyle name="SAPBEXaggDataEmph 44" xfId="13717"/>
    <cellStyle name="SAPBEXaggDataEmph 45" xfId="13718"/>
    <cellStyle name="SAPBEXaggDataEmph 46" xfId="13719"/>
    <cellStyle name="SAPBEXaggDataEmph 47" xfId="13720"/>
    <cellStyle name="SAPBEXaggDataEmph 48" xfId="13656"/>
    <cellStyle name="SAPBEXaggDataEmph 49" xfId="28913"/>
    <cellStyle name="SAPBEXaggDataEmph 5" xfId="13721"/>
    <cellStyle name="SAPBEXaggDataEmph 5 2" xfId="13722"/>
    <cellStyle name="SAPBEXaggDataEmph 50" xfId="28904"/>
    <cellStyle name="SAPBEXaggDataEmph 51" xfId="29022"/>
    <cellStyle name="SAPBEXaggDataEmph 52" xfId="28948"/>
    <cellStyle name="SAPBEXaggDataEmph 53" xfId="29046"/>
    <cellStyle name="SAPBEXaggDataEmph 54" xfId="29075"/>
    <cellStyle name="SAPBEXaggDataEmph 55" xfId="29105"/>
    <cellStyle name="SAPBEXaggDataEmph 56" xfId="29129"/>
    <cellStyle name="SAPBEXaggDataEmph 6" xfId="13723"/>
    <cellStyle name="SAPBEXaggDataEmph 6 2" xfId="13724"/>
    <cellStyle name="SAPBEXaggDataEmph 7" xfId="13725"/>
    <cellStyle name="SAPBEXaggDataEmph 7 2" xfId="13726"/>
    <cellStyle name="SAPBEXaggDataEmph 8" xfId="13727"/>
    <cellStyle name="SAPBEXaggDataEmph 8 2" xfId="13728"/>
    <cellStyle name="SAPBEXaggDataEmph 9" xfId="13729"/>
    <cellStyle name="SAPBEXaggDataEmph 9 2" xfId="13730"/>
    <cellStyle name="SAPBEXaggDataEmph_AECM 8909035321" xfId="13731"/>
    <cellStyle name="SAPBEXaggItem" xfId="28"/>
    <cellStyle name="SAPBEXaggItem 10" xfId="13733"/>
    <cellStyle name="SAPBEXaggItem 10 2" xfId="13734"/>
    <cellStyle name="SAPBEXaggItem 10 2 2" xfId="13735"/>
    <cellStyle name="SAPBEXaggItem 10 2 3" xfId="13736"/>
    <cellStyle name="SAPBEXaggItem 10 2 4" xfId="13737"/>
    <cellStyle name="SAPBEXaggItem 10 3" xfId="13738"/>
    <cellStyle name="SAPBEXaggItem 10 4" xfId="13739"/>
    <cellStyle name="SAPBEXaggItem 10 5" xfId="13740"/>
    <cellStyle name="SAPBEXaggItem 10_Logistica y Vtas" xfId="13741"/>
    <cellStyle name="SAPBEXaggItem 100" xfId="24563"/>
    <cellStyle name="SAPBEXaggItem 101" xfId="24554"/>
    <cellStyle name="SAPBEXaggItem 102" xfId="24564"/>
    <cellStyle name="SAPBEXaggItem 103" xfId="24603"/>
    <cellStyle name="SAPBEXaggItem 104" xfId="24631"/>
    <cellStyle name="SAPBEXaggItem 105" xfId="24702"/>
    <cellStyle name="SAPBEXaggItem 106" xfId="24679"/>
    <cellStyle name="SAPBEXaggItem 107" xfId="24715"/>
    <cellStyle name="SAPBEXaggItem 108" xfId="24757"/>
    <cellStyle name="SAPBEXaggItem 109" xfId="24697"/>
    <cellStyle name="SAPBEXaggItem 11" xfId="13742"/>
    <cellStyle name="SAPBEXaggItem 11 2" xfId="13743"/>
    <cellStyle name="SAPBEXaggItem 11 2 2" xfId="13744"/>
    <cellStyle name="SAPBEXaggItem 11 2 3" xfId="13745"/>
    <cellStyle name="SAPBEXaggItem 11 2 4" xfId="13746"/>
    <cellStyle name="SAPBEXaggItem 11 3" xfId="13747"/>
    <cellStyle name="SAPBEXaggItem 11 3 2" xfId="13748"/>
    <cellStyle name="SAPBEXaggItem 11 4" xfId="13749"/>
    <cellStyle name="SAPBEXaggItem 11 5" xfId="13750"/>
    <cellStyle name="SAPBEXaggItem 11_Logistica y Vtas" xfId="13751"/>
    <cellStyle name="SAPBEXaggItem 110" xfId="24794"/>
    <cellStyle name="SAPBEXaggItem 111" xfId="24867"/>
    <cellStyle name="SAPBEXaggItem 112" xfId="24862"/>
    <cellStyle name="SAPBEXaggItem 113" xfId="24880"/>
    <cellStyle name="SAPBEXaggItem 114" xfId="24907"/>
    <cellStyle name="SAPBEXaggItem 115" xfId="24934"/>
    <cellStyle name="SAPBEXaggItem 116" xfId="25022"/>
    <cellStyle name="SAPBEXaggItem 117" xfId="24976"/>
    <cellStyle name="SAPBEXaggItem 118" xfId="25137"/>
    <cellStyle name="SAPBEXaggItem 119" xfId="25141"/>
    <cellStyle name="SAPBEXaggItem 12" xfId="13752"/>
    <cellStyle name="SAPBEXaggItem 12 2" xfId="13753"/>
    <cellStyle name="SAPBEXaggItem 12 2 2" xfId="13754"/>
    <cellStyle name="SAPBEXaggItem 12 2 3" xfId="13755"/>
    <cellStyle name="SAPBEXaggItem 12 3" xfId="13756"/>
    <cellStyle name="SAPBEXaggItem 12 4" xfId="13757"/>
    <cellStyle name="SAPBEXaggItem 12 5" xfId="13758"/>
    <cellStyle name="SAPBEXaggItem 12_Logistica y Vtas" xfId="13759"/>
    <cellStyle name="SAPBEXaggItem 120" xfId="25065"/>
    <cellStyle name="SAPBEXaggItem 121" xfId="25125"/>
    <cellStyle name="SAPBEXaggItem 122" xfId="25201"/>
    <cellStyle name="SAPBEXaggItem 123" xfId="25171"/>
    <cellStyle name="SAPBEXaggItem 124" xfId="25330"/>
    <cellStyle name="SAPBEXaggItem 125" xfId="25255"/>
    <cellStyle name="SAPBEXaggItem 126" xfId="25225"/>
    <cellStyle name="SAPBEXaggItem 127" xfId="25302"/>
    <cellStyle name="SAPBEXaggItem 128" xfId="25354"/>
    <cellStyle name="SAPBEXaggItem 129" xfId="25349"/>
    <cellStyle name="SAPBEXaggItem 13" xfId="13760"/>
    <cellStyle name="SAPBEXaggItem 13 2" xfId="13761"/>
    <cellStyle name="SAPBEXaggItem 13 2 2" xfId="13762"/>
    <cellStyle name="SAPBEXaggItem 13 3" xfId="13763"/>
    <cellStyle name="SAPBEXaggItem 13 4" xfId="13764"/>
    <cellStyle name="SAPBEXaggItem 13 5" xfId="13765"/>
    <cellStyle name="SAPBEXaggItem 130" xfId="25366"/>
    <cellStyle name="SAPBEXaggItem 131" xfId="25393"/>
    <cellStyle name="SAPBEXaggItem 132" xfId="25435"/>
    <cellStyle name="SAPBEXaggItem 133" xfId="25439"/>
    <cellStyle name="SAPBEXaggItem 134" xfId="25520"/>
    <cellStyle name="SAPBEXaggItem 135" xfId="25516"/>
    <cellStyle name="SAPBEXaggItem 136" xfId="25532"/>
    <cellStyle name="SAPBEXaggItem 137" xfId="25604"/>
    <cellStyle name="SAPBEXaggItem 138" xfId="25600"/>
    <cellStyle name="SAPBEXaggItem 139" xfId="25616"/>
    <cellStyle name="SAPBEXaggItem 14" xfId="13766"/>
    <cellStyle name="SAPBEXaggItem 14 2" xfId="13767"/>
    <cellStyle name="SAPBEXaggItem 14 2 2" xfId="13768"/>
    <cellStyle name="SAPBEXaggItem 14 3" xfId="13769"/>
    <cellStyle name="SAPBEXaggItem 14 4" xfId="13770"/>
    <cellStyle name="SAPBEXaggItem 14 5" xfId="13771"/>
    <cellStyle name="SAPBEXaggItem 140" xfId="25688"/>
    <cellStyle name="SAPBEXaggItem 141" xfId="25684"/>
    <cellStyle name="SAPBEXaggItem 142" xfId="25700"/>
    <cellStyle name="SAPBEXaggItem 143" xfId="25770"/>
    <cellStyle name="SAPBEXaggItem 144" xfId="25759"/>
    <cellStyle name="SAPBEXaggItem 145" xfId="25762"/>
    <cellStyle name="SAPBEXaggItem 146" xfId="25826"/>
    <cellStyle name="SAPBEXaggItem 147" xfId="25885"/>
    <cellStyle name="SAPBEXaggItem 148" xfId="25880"/>
    <cellStyle name="SAPBEXaggItem 149" xfId="25897"/>
    <cellStyle name="SAPBEXaggItem 15" xfId="13772"/>
    <cellStyle name="SAPBEXaggItem 15 2" xfId="13773"/>
    <cellStyle name="SAPBEXaggItem 15 2 2" xfId="13774"/>
    <cellStyle name="SAPBEXaggItem 15 3" xfId="13775"/>
    <cellStyle name="SAPBEXaggItem 15 4" xfId="13776"/>
    <cellStyle name="SAPBEXaggItem 15 5" xfId="13777"/>
    <cellStyle name="SAPBEXaggItem 150" xfId="25924"/>
    <cellStyle name="SAPBEXaggItem 151" xfId="25997"/>
    <cellStyle name="SAPBEXaggItem 152" xfId="25992"/>
    <cellStyle name="SAPBEXaggItem 153" xfId="26009"/>
    <cellStyle name="SAPBEXaggItem 154" xfId="26036"/>
    <cellStyle name="SAPBEXaggItem 155" xfId="26111"/>
    <cellStyle name="SAPBEXaggItem 156" xfId="26107"/>
    <cellStyle name="SAPBEXaggItem 157" xfId="26123"/>
    <cellStyle name="SAPBEXaggItem 158" xfId="26199"/>
    <cellStyle name="SAPBEXaggItem 159" xfId="26229"/>
    <cellStyle name="SAPBEXaggItem 16" xfId="13778"/>
    <cellStyle name="SAPBEXaggItem 16 2" xfId="13779"/>
    <cellStyle name="SAPBEXaggItem 16 2 2" xfId="13780"/>
    <cellStyle name="SAPBEXaggItem 16 3" xfId="13781"/>
    <cellStyle name="SAPBEXaggItem 16 4" xfId="13782"/>
    <cellStyle name="SAPBEXaggItem 16 5" xfId="13783"/>
    <cellStyle name="SAPBEXaggItem 160" xfId="26288"/>
    <cellStyle name="SAPBEXaggItem 161" xfId="26272"/>
    <cellStyle name="SAPBEXaggItem 162" xfId="26289"/>
    <cellStyle name="SAPBEXaggItem 163" xfId="26270"/>
    <cellStyle name="SAPBEXaggItem 164" xfId="26302"/>
    <cellStyle name="SAPBEXaggItem 165" xfId="26329"/>
    <cellStyle name="SAPBEXaggItem 166" xfId="26356"/>
    <cellStyle name="SAPBEXaggItem 167" xfId="26496"/>
    <cellStyle name="SAPBEXaggItem 168" xfId="26476"/>
    <cellStyle name="SAPBEXaggItem 169" xfId="26497"/>
    <cellStyle name="SAPBEXaggItem 17" xfId="13784"/>
    <cellStyle name="SAPBEXaggItem 17 2" xfId="13785"/>
    <cellStyle name="SAPBEXaggItem 17 2 2" xfId="13786"/>
    <cellStyle name="SAPBEXaggItem 17 3" xfId="13787"/>
    <cellStyle name="SAPBEXaggItem 17 4" xfId="13788"/>
    <cellStyle name="SAPBEXaggItem 17 5" xfId="13789"/>
    <cellStyle name="SAPBEXaggItem 170" xfId="26474"/>
    <cellStyle name="SAPBEXaggItem 171" xfId="26510"/>
    <cellStyle name="SAPBEXaggItem 172" xfId="26539"/>
    <cellStyle name="SAPBEXaggItem 173" xfId="26568"/>
    <cellStyle name="SAPBEXaggItem 174" xfId="26596"/>
    <cellStyle name="SAPBEXaggItem 175" xfId="26624"/>
    <cellStyle name="SAPBEXaggItem 176" xfId="26652"/>
    <cellStyle name="SAPBEXaggItem 177" xfId="26680"/>
    <cellStyle name="SAPBEXaggItem 178" xfId="26708"/>
    <cellStyle name="SAPBEXaggItem 179" xfId="26735"/>
    <cellStyle name="SAPBEXaggItem 18" xfId="13790"/>
    <cellStyle name="SAPBEXaggItem 18 2" xfId="13791"/>
    <cellStyle name="SAPBEXaggItem 18 2 2" xfId="13792"/>
    <cellStyle name="SAPBEXaggItem 18 3" xfId="13793"/>
    <cellStyle name="SAPBEXaggItem 18 4" xfId="13794"/>
    <cellStyle name="SAPBEXaggItem 18 5" xfId="13795"/>
    <cellStyle name="SAPBEXaggItem 180" xfId="26762"/>
    <cellStyle name="SAPBEXaggItem 181" xfId="26898"/>
    <cellStyle name="SAPBEXaggItem 182" xfId="26881"/>
    <cellStyle name="SAPBEXaggItem 183" xfId="26899"/>
    <cellStyle name="SAPBEXaggItem 184" xfId="26879"/>
    <cellStyle name="SAPBEXaggItem 185" xfId="26912"/>
    <cellStyle name="SAPBEXaggItem 186" xfId="26940"/>
    <cellStyle name="SAPBEXaggItem 187" xfId="26967"/>
    <cellStyle name="SAPBEXaggItem 188" xfId="26994"/>
    <cellStyle name="SAPBEXaggItem 189" xfId="27134"/>
    <cellStyle name="SAPBEXaggItem 19" xfId="13796"/>
    <cellStyle name="SAPBEXaggItem 19 2" xfId="13797"/>
    <cellStyle name="SAPBEXaggItem 19 2 2" xfId="13798"/>
    <cellStyle name="SAPBEXaggItem 19 3" xfId="13799"/>
    <cellStyle name="SAPBEXaggItem 19 4" xfId="13800"/>
    <cellStyle name="SAPBEXaggItem 19 5" xfId="13801"/>
    <cellStyle name="SAPBEXaggItem 190" xfId="27114"/>
    <cellStyle name="SAPBEXaggItem 191" xfId="27135"/>
    <cellStyle name="SAPBEXaggItem 192" xfId="27112"/>
    <cellStyle name="SAPBEXaggItem 193" xfId="27148"/>
    <cellStyle name="SAPBEXaggItem 194" xfId="27177"/>
    <cellStyle name="SAPBEXaggItem 195" xfId="27206"/>
    <cellStyle name="SAPBEXaggItem 196" xfId="27234"/>
    <cellStyle name="SAPBEXaggItem 197" xfId="27262"/>
    <cellStyle name="SAPBEXaggItem 198" xfId="27290"/>
    <cellStyle name="SAPBEXaggItem 199" xfId="27318"/>
    <cellStyle name="SAPBEXaggItem 2" xfId="71"/>
    <cellStyle name="SAPBEXaggItem 2 10" xfId="13803"/>
    <cellStyle name="SAPBEXaggItem 2 10 2" xfId="13804"/>
    <cellStyle name="SAPBEXaggItem 2 10 3" xfId="13805"/>
    <cellStyle name="SAPBEXaggItem 2 11" xfId="13806"/>
    <cellStyle name="SAPBEXaggItem 2 11 2" xfId="13807"/>
    <cellStyle name="SAPBEXaggItem 2 12" xfId="13808"/>
    <cellStyle name="SAPBEXaggItem 2 12 2" xfId="13809"/>
    <cellStyle name="SAPBEXaggItem 2 13" xfId="13810"/>
    <cellStyle name="SAPBEXaggItem 2 13 2" xfId="13811"/>
    <cellStyle name="SAPBEXaggItem 2 14" xfId="13812"/>
    <cellStyle name="SAPBEXaggItem 2 14 2" xfId="13813"/>
    <cellStyle name="SAPBEXaggItem 2 15" xfId="13814"/>
    <cellStyle name="SAPBEXaggItem 2 15 2" xfId="13815"/>
    <cellStyle name="SAPBEXaggItem 2 16" xfId="13816"/>
    <cellStyle name="SAPBEXaggItem 2 17" xfId="13817"/>
    <cellStyle name="SAPBEXaggItem 2 18" xfId="13818"/>
    <cellStyle name="SAPBEXaggItem 2 19" xfId="13819"/>
    <cellStyle name="SAPBEXaggItem 2 2" xfId="13820"/>
    <cellStyle name="SAPBEXaggItem 2 2 2" xfId="13821"/>
    <cellStyle name="SAPBEXaggItem 2 2 2 2" xfId="13822"/>
    <cellStyle name="SAPBEXaggItem 2 2 2 3" xfId="13823"/>
    <cellStyle name="SAPBEXaggItem 2 2 3" xfId="13824"/>
    <cellStyle name="SAPBEXaggItem 2 2 4" xfId="13825"/>
    <cellStyle name="SAPBEXaggItem 2 2 5" xfId="13826"/>
    <cellStyle name="SAPBEXaggItem 2 2_Logistica y Vtas" xfId="13827"/>
    <cellStyle name="SAPBEXaggItem 2 20" xfId="13828"/>
    <cellStyle name="SAPBEXaggItem 2 21" xfId="13829"/>
    <cellStyle name="SAPBEXaggItem 2 22" xfId="13802"/>
    <cellStyle name="SAPBEXaggItem 2 3" xfId="13830"/>
    <cellStyle name="SAPBEXaggItem 2 3 2" xfId="13831"/>
    <cellStyle name="SAPBEXaggItem 2 3 3" xfId="13832"/>
    <cellStyle name="SAPBEXaggItem 2 4" xfId="13833"/>
    <cellStyle name="SAPBEXaggItem 2 4 2" xfId="13834"/>
    <cellStyle name="SAPBEXaggItem 2 5" xfId="13835"/>
    <cellStyle name="SAPBEXaggItem 2 5 2" xfId="13836"/>
    <cellStyle name="SAPBEXaggItem 2 6" xfId="13837"/>
    <cellStyle name="SAPBEXaggItem 2 6 2" xfId="13838"/>
    <cellStyle name="SAPBEXaggItem 2 7" xfId="13839"/>
    <cellStyle name="SAPBEXaggItem 2 7 2" xfId="13840"/>
    <cellStyle name="SAPBEXaggItem 2 8" xfId="13841"/>
    <cellStyle name="SAPBEXaggItem 2 8 2" xfId="13842"/>
    <cellStyle name="SAPBEXaggItem 2 9" xfId="13843"/>
    <cellStyle name="SAPBEXaggItem 2 9 2" xfId="13844"/>
    <cellStyle name="SAPBEXaggItem 2_ANTES Y DESPUES MB ANA" xfId="13845"/>
    <cellStyle name="SAPBEXaggItem 20" xfId="13846"/>
    <cellStyle name="SAPBEXaggItem 20 2" xfId="13847"/>
    <cellStyle name="SAPBEXaggItem 20 2 2" xfId="13848"/>
    <cellStyle name="SAPBEXaggItem 20 3" xfId="13849"/>
    <cellStyle name="SAPBEXaggItem 20 4" xfId="13850"/>
    <cellStyle name="SAPBEXaggItem 20 5" xfId="13851"/>
    <cellStyle name="SAPBEXaggItem 200" xfId="27346"/>
    <cellStyle name="SAPBEXaggItem 201" xfId="27373"/>
    <cellStyle name="SAPBEXaggItem 202" xfId="27400"/>
    <cellStyle name="SAPBEXaggItem 203" xfId="27545"/>
    <cellStyle name="SAPBEXaggItem 204" xfId="27520"/>
    <cellStyle name="SAPBEXaggItem 205" xfId="27546"/>
    <cellStyle name="SAPBEXaggItem 206" xfId="27518"/>
    <cellStyle name="SAPBEXaggItem 207" xfId="27559"/>
    <cellStyle name="SAPBEXaggItem 208" xfId="27588"/>
    <cellStyle name="SAPBEXaggItem 209" xfId="27617"/>
    <cellStyle name="SAPBEXaggItem 21" xfId="13852"/>
    <cellStyle name="SAPBEXaggItem 21 2" xfId="13853"/>
    <cellStyle name="SAPBEXaggItem 21 2 2" xfId="13854"/>
    <cellStyle name="SAPBEXaggItem 21 3" xfId="13855"/>
    <cellStyle name="SAPBEXaggItem 21 4" xfId="13856"/>
    <cellStyle name="SAPBEXaggItem 21 5" xfId="13857"/>
    <cellStyle name="SAPBEXaggItem 210" xfId="27646"/>
    <cellStyle name="SAPBEXaggItem 211" xfId="27675"/>
    <cellStyle name="SAPBEXaggItem 212" xfId="27704"/>
    <cellStyle name="SAPBEXaggItem 213" xfId="27733"/>
    <cellStyle name="SAPBEXaggItem 214" xfId="27762"/>
    <cellStyle name="SAPBEXaggItem 215" xfId="27791"/>
    <cellStyle name="SAPBEXaggItem 216" xfId="27820"/>
    <cellStyle name="SAPBEXaggItem 217" xfId="27849"/>
    <cellStyle name="SAPBEXaggItem 218" xfId="27878"/>
    <cellStyle name="SAPBEXaggItem 219" xfId="27907"/>
    <cellStyle name="SAPBEXaggItem 22" xfId="13858"/>
    <cellStyle name="SAPBEXaggItem 22 2" xfId="13859"/>
    <cellStyle name="SAPBEXaggItem 22 2 2" xfId="13860"/>
    <cellStyle name="SAPBEXaggItem 22 3" xfId="13861"/>
    <cellStyle name="SAPBEXaggItem 22 4" xfId="13862"/>
    <cellStyle name="SAPBEXaggItem 22 5" xfId="13863"/>
    <cellStyle name="SAPBEXaggItem 220" xfId="27936"/>
    <cellStyle name="SAPBEXaggItem 221" xfId="27965"/>
    <cellStyle name="SAPBEXaggItem 222" xfId="27994"/>
    <cellStyle name="SAPBEXaggItem 223" xfId="28081"/>
    <cellStyle name="SAPBEXaggItem 224" xfId="27521"/>
    <cellStyle name="SAPBEXaggItem 225" xfId="28094"/>
    <cellStyle name="SAPBEXaggItem 226" xfId="28109"/>
    <cellStyle name="SAPBEXaggItem 227" xfId="28139"/>
    <cellStyle name="SAPBEXaggItem 228" xfId="28168"/>
    <cellStyle name="SAPBEXaggItem 229" xfId="28197"/>
    <cellStyle name="SAPBEXaggItem 23" xfId="13864"/>
    <cellStyle name="SAPBEXaggItem 23 2" xfId="13865"/>
    <cellStyle name="SAPBEXaggItem 23 2 2" xfId="13866"/>
    <cellStyle name="SAPBEXaggItem 23 3" xfId="13867"/>
    <cellStyle name="SAPBEXaggItem 23 4" xfId="13868"/>
    <cellStyle name="SAPBEXaggItem 23 5" xfId="13869"/>
    <cellStyle name="SAPBEXaggItem 230" xfId="28226"/>
    <cellStyle name="SAPBEXaggItem 231" xfId="28255"/>
    <cellStyle name="SAPBEXaggItem 232" xfId="28284"/>
    <cellStyle name="SAPBEXaggItem 233" xfId="28313"/>
    <cellStyle name="SAPBEXaggItem 234" xfId="28342"/>
    <cellStyle name="SAPBEXaggItem 235" xfId="28371"/>
    <cellStyle name="SAPBEXaggItem 236" xfId="28400"/>
    <cellStyle name="SAPBEXaggItem 237" xfId="28429"/>
    <cellStyle name="SAPBEXaggItem 238" xfId="27993"/>
    <cellStyle name="SAPBEXaggItem 239" xfId="28023"/>
    <cellStyle name="SAPBEXaggItem 24" xfId="13870"/>
    <cellStyle name="SAPBEXaggItem 24 2" xfId="13871"/>
    <cellStyle name="SAPBEXaggItem 24 2 2" xfId="13872"/>
    <cellStyle name="SAPBEXaggItem 24 3" xfId="13873"/>
    <cellStyle name="SAPBEXaggItem 24 4" xfId="13874"/>
    <cellStyle name="SAPBEXaggItem 24 5" xfId="13875"/>
    <cellStyle name="SAPBEXaggItem 240" xfId="28399"/>
    <cellStyle name="SAPBEXaggItem 241" xfId="28428"/>
    <cellStyle name="SAPBEXaggItem 242" xfId="28444"/>
    <cellStyle name="SAPBEXaggItem 243" xfId="28485"/>
    <cellStyle name="SAPBEXaggItem 244" xfId="28080"/>
    <cellStyle name="SAPBEXaggItem 245" xfId="28415"/>
    <cellStyle name="SAPBEXaggItem 246" xfId="28009"/>
    <cellStyle name="SAPBEXaggItem 247" xfId="28472"/>
    <cellStyle name="SAPBEXaggItem 248" xfId="28506"/>
    <cellStyle name="SAPBEXaggItem 249" xfId="28529"/>
    <cellStyle name="SAPBEXaggItem 25" xfId="13876"/>
    <cellStyle name="SAPBEXaggItem 25 2" xfId="13877"/>
    <cellStyle name="SAPBEXaggItem 25 2 2" xfId="13878"/>
    <cellStyle name="SAPBEXaggItem 25 3" xfId="13879"/>
    <cellStyle name="SAPBEXaggItem 25 4" xfId="13880"/>
    <cellStyle name="SAPBEXaggItem 25 5" xfId="13881"/>
    <cellStyle name="SAPBEXaggItem 250" xfId="28558"/>
    <cellStyle name="SAPBEXaggItem 251" xfId="28914"/>
    <cellStyle name="SAPBEXaggItem 252" xfId="28903"/>
    <cellStyle name="SAPBEXaggItem 253" xfId="29021"/>
    <cellStyle name="SAPBEXaggItem 254" xfId="28945"/>
    <cellStyle name="SAPBEXaggItem 255" xfId="29045"/>
    <cellStyle name="SAPBEXaggItem 256" xfId="29072"/>
    <cellStyle name="SAPBEXaggItem 257" xfId="29104"/>
    <cellStyle name="SAPBEXaggItem 258" xfId="29126"/>
    <cellStyle name="SAPBEXaggItem 26" xfId="13882"/>
    <cellStyle name="SAPBEXaggItem 26 2" xfId="13883"/>
    <cellStyle name="SAPBEXaggItem 26 2 2" xfId="13884"/>
    <cellStyle name="SAPBEXaggItem 26 3" xfId="13885"/>
    <cellStyle name="SAPBEXaggItem 26 4" xfId="13886"/>
    <cellStyle name="SAPBEXaggItem 26 5" xfId="13887"/>
    <cellStyle name="SAPBEXaggItem 27" xfId="13888"/>
    <cellStyle name="SAPBEXaggItem 27 2" xfId="13889"/>
    <cellStyle name="SAPBEXaggItem 27 2 2" xfId="13890"/>
    <cellStyle name="SAPBEXaggItem 27 3" xfId="13891"/>
    <cellStyle name="SAPBEXaggItem 27 4" xfId="13892"/>
    <cellStyle name="SAPBEXaggItem 27 5" xfId="13893"/>
    <cellStyle name="SAPBEXaggItem 28" xfId="13894"/>
    <cellStyle name="SAPBEXaggItem 28 2" xfId="13895"/>
    <cellStyle name="SAPBEXaggItem 28 2 2" xfId="13896"/>
    <cellStyle name="SAPBEXaggItem 28 3" xfId="13897"/>
    <cellStyle name="SAPBEXaggItem 28 4" xfId="13898"/>
    <cellStyle name="SAPBEXaggItem 28 5" xfId="13899"/>
    <cellStyle name="SAPBEXaggItem 29" xfId="13900"/>
    <cellStyle name="SAPBEXaggItem 29 2" xfId="13901"/>
    <cellStyle name="SAPBEXaggItem 29 3" xfId="13902"/>
    <cellStyle name="SAPBEXaggItem 29 4" xfId="13903"/>
    <cellStyle name="SAPBEXaggItem 3" xfId="13904"/>
    <cellStyle name="SAPBEXaggItem 3 2" xfId="13905"/>
    <cellStyle name="SAPBEXaggItem 3 2 2" xfId="13906"/>
    <cellStyle name="SAPBEXaggItem 3 2 3" xfId="13907"/>
    <cellStyle name="SAPBEXaggItem 3 2 4" xfId="13908"/>
    <cellStyle name="SAPBEXaggItem 3 3" xfId="13909"/>
    <cellStyle name="SAPBEXaggItem 3 3 2" xfId="13910"/>
    <cellStyle name="SAPBEXaggItem 3 4" xfId="13911"/>
    <cellStyle name="SAPBEXaggItem 3 4 2" xfId="13912"/>
    <cellStyle name="SAPBEXaggItem 3 5" xfId="13913"/>
    <cellStyle name="SAPBEXaggItem 3 6" xfId="13914"/>
    <cellStyle name="SAPBEXaggItem 3 7" xfId="13915"/>
    <cellStyle name="SAPBEXaggItem 3 8" xfId="13916"/>
    <cellStyle name="SAPBEXaggItem 3 9" xfId="28916"/>
    <cellStyle name="SAPBEXaggItem 3_Logistica y Vtas" xfId="13917"/>
    <cellStyle name="SAPBEXaggItem 30" xfId="13918"/>
    <cellStyle name="SAPBEXaggItem 30 2" xfId="13919"/>
    <cellStyle name="SAPBEXaggItem 30 3" xfId="13920"/>
    <cellStyle name="SAPBEXaggItem 30 4" xfId="13921"/>
    <cellStyle name="SAPBEXaggItem 31" xfId="13922"/>
    <cellStyle name="SAPBEXaggItem 31 2" xfId="13923"/>
    <cellStyle name="SAPBEXaggItem 31 3" xfId="13924"/>
    <cellStyle name="SAPBEXaggItem 31 4" xfId="13925"/>
    <cellStyle name="SAPBEXaggItem 32" xfId="13926"/>
    <cellStyle name="SAPBEXaggItem 32 2" xfId="13927"/>
    <cellStyle name="SAPBEXaggItem 32 3" xfId="13928"/>
    <cellStyle name="SAPBEXaggItem 32 4" xfId="13929"/>
    <cellStyle name="SAPBEXaggItem 33" xfId="13930"/>
    <cellStyle name="SAPBEXaggItem 33 2" xfId="13931"/>
    <cellStyle name="SAPBEXaggItem 33 3" xfId="13932"/>
    <cellStyle name="SAPBEXaggItem 34" xfId="13933"/>
    <cellStyle name="SAPBEXaggItem 34 2" xfId="13934"/>
    <cellStyle name="SAPBEXaggItem 34 3" xfId="13935"/>
    <cellStyle name="SAPBEXaggItem 35" xfId="13936"/>
    <cellStyle name="SAPBEXaggItem 35 2" xfId="13937"/>
    <cellStyle name="SAPBEXaggItem 35 3" xfId="13938"/>
    <cellStyle name="SAPBEXaggItem 36" xfId="13939"/>
    <cellStyle name="SAPBEXaggItem 36 2" xfId="13940"/>
    <cellStyle name="SAPBEXaggItem 37" xfId="13941"/>
    <cellStyle name="SAPBEXaggItem 37 2" xfId="13942"/>
    <cellStyle name="SAPBEXaggItem 38" xfId="13943"/>
    <cellStyle name="SAPBEXaggItem 38 2" xfId="13944"/>
    <cellStyle name="SAPBEXaggItem 39" xfId="13945"/>
    <cellStyle name="SAPBEXaggItem 39 2" xfId="13946"/>
    <cellStyle name="SAPBEXaggItem 4" xfId="13947"/>
    <cellStyle name="SAPBEXaggItem 4 2" xfId="13948"/>
    <cellStyle name="SAPBEXaggItem 4 2 2" xfId="13949"/>
    <cellStyle name="SAPBEXaggItem 4 2 3" xfId="13950"/>
    <cellStyle name="SAPBEXaggItem 4 2 4" xfId="13951"/>
    <cellStyle name="SAPBEXaggItem 4 3" xfId="13952"/>
    <cellStyle name="SAPBEXaggItem 4 3 2" xfId="13953"/>
    <cellStyle name="SAPBEXaggItem 4 4" xfId="13954"/>
    <cellStyle name="SAPBEXaggItem 4 5" xfId="13955"/>
    <cellStyle name="SAPBEXaggItem 4 6" xfId="13956"/>
    <cellStyle name="SAPBEXaggItem 4_Logistica y Vtas" xfId="13957"/>
    <cellStyle name="SAPBEXaggItem 40" xfId="13958"/>
    <cellStyle name="SAPBEXaggItem 40 2" xfId="13959"/>
    <cellStyle name="SAPBEXaggItem 41" xfId="13960"/>
    <cellStyle name="SAPBEXaggItem 41 2" xfId="13961"/>
    <cellStyle name="SAPBEXaggItem 42" xfId="13962"/>
    <cellStyle name="SAPBEXaggItem 42 2" xfId="13963"/>
    <cellStyle name="SAPBEXaggItem 43" xfId="13964"/>
    <cellStyle name="SAPBEXaggItem 43 2" xfId="13965"/>
    <cellStyle name="SAPBEXaggItem 44" xfId="13966"/>
    <cellStyle name="SAPBEXaggItem 44 2" xfId="13967"/>
    <cellStyle name="SAPBEXaggItem 45" xfId="13968"/>
    <cellStyle name="SAPBEXaggItem 45 2" xfId="13969"/>
    <cellStyle name="SAPBEXaggItem 46" xfId="13970"/>
    <cellStyle name="SAPBEXaggItem 46 2" xfId="13971"/>
    <cellStyle name="SAPBEXaggItem 47" xfId="13972"/>
    <cellStyle name="SAPBEXaggItem 48" xfId="13973"/>
    <cellStyle name="SAPBEXaggItem 49" xfId="13974"/>
    <cellStyle name="SAPBEXaggItem 5" xfId="13975"/>
    <cellStyle name="SAPBEXaggItem 5 2" xfId="13976"/>
    <cellStyle name="SAPBEXaggItem 5 2 2" xfId="13977"/>
    <cellStyle name="SAPBEXaggItem 5 2 3" xfId="13978"/>
    <cellStyle name="SAPBEXaggItem 5 2 4" xfId="13979"/>
    <cellStyle name="SAPBEXaggItem 5 3" xfId="13980"/>
    <cellStyle name="SAPBEXaggItem 5 3 2" xfId="13981"/>
    <cellStyle name="SAPBEXaggItem 5 4" xfId="13982"/>
    <cellStyle name="SAPBEXaggItem 5 5" xfId="13983"/>
    <cellStyle name="SAPBEXaggItem 5_Logistica y Vtas" xfId="13984"/>
    <cellStyle name="SAPBEXaggItem 50" xfId="13985"/>
    <cellStyle name="SAPBEXaggItem 51" xfId="13986"/>
    <cellStyle name="SAPBEXaggItem 52" xfId="13987"/>
    <cellStyle name="SAPBEXaggItem 53" xfId="13988"/>
    <cellStyle name="SAPBEXaggItem 54" xfId="13989"/>
    <cellStyle name="SAPBEXaggItem 55" xfId="13990"/>
    <cellStyle name="SAPBEXaggItem 56" xfId="13991"/>
    <cellStyle name="SAPBEXaggItem 57" xfId="13992"/>
    <cellStyle name="SAPBEXaggItem 58" xfId="13993"/>
    <cellStyle name="SAPBEXaggItem 59" xfId="13994"/>
    <cellStyle name="SAPBEXaggItem 6" xfId="13995"/>
    <cellStyle name="SAPBEXaggItem 6 2" xfId="13996"/>
    <cellStyle name="SAPBEXaggItem 6 2 2" xfId="13997"/>
    <cellStyle name="SAPBEXaggItem 6 2 3" xfId="13998"/>
    <cellStyle name="SAPBEXaggItem 6 2 4" xfId="13999"/>
    <cellStyle name="SAPBEXaggItem 6 3" xfId="14000"/>
    <cellStyle name="SAPBEXaggItem 6 3 2" xfId="14001"/>
    <cellStyle name="SAPBEXaggItem 6 4" xfId="14002"/>
    <cellStyle name="SAPBEXaggItem 6 5" xfId="14003"/>
    <cellStyle name="SAPBEXaggItem 6_Logistica y Vtas" xfId="14004"/>
    <cellStyle name="SAPBEXaggItem 60" xfId="14005"/>
    <cellStyle name="SAPBEXaggItem 61" xfId="14006"/>
    <cellStyle name="SAPBEXaggItem 62" xfId="14007"/>
    <cellStyle name="SAPBEXaggItem 63" xfId="14008"/>
    <cellStyle name="SAPBEXaggItem 64" xfId="14009"/>
    <cellStyle name="SAPBEXaggItem 65" xfId="14010"/>
    <cellStyle name="SAPBEXaggItem 66" xfId="14011"/>
    <cellStyle name="SAPBEXaggItem 67" xfId="14012"/>
    <cellStyle name="SAPBEXaggItem 68" xfId="14013"/>
    <cellStyle name="SAPBEXaggItem 69" xfId="14014"/>
    <cellStyle name="SAPBEXaggItem 7" xfId="14015"/>
    <cellStyle name="SAPBEXaggItem 7 2" xfId="14016"/>
    <cellStyle name="SAPBEXaggItem 7 2 2" xfId="14017"/>
    <cellStyle name="SAPBEXaggItem 7 2 3" xfId="14018"/>
    <cellStyle name="SAPBEXaggItem 7 2 4" xfId="14019"/>
    <cellStyle name="SAPBEXaggItem 7 3" xfId="14020"/>
    <cellStyle name="SAPBEXaggItem 7 3 2" xfId="14021"/>
    <cellStyle name="SAPBEXaggItem 7 4" xfId="14022"/>
    <cellStyle name="SAPBEXaggItem 7 5" xfId="14023"/>
    <cellStyle name="SAPBEXaggItem 7_Logistica y Vtas" xfId="14024"/>
    <cellStyle name="SAPBEXaggItem 70" xfId="14025"/>
    <cellStyle name="SAPBEXaggItem 71" xfId="14026"/>
    <cellStyle name="SAPBEXaggItem 72" xfId="14027"/>
    <cellStyle name="SAPBEXaggItem 73" xfId="14028"/>
    <cellStyle name="SAPBEXaggItem 74" xfId="14029"/>
    <cellStyle name="SAPBEXaggItem 75" xfId="14030"/>
    <cellStyle name="SAPBEXaggItem 76" xfId="14031"/>
    <cellStyle name="SAPBEXaggItem 77" xfId="14032"/>
    <cellStyle name="SAPBEXaggItem 78" xfId="14033"/>
    <cellStyle name="SAPBEXaggItem 79" xfId="14034"/>
    <cellStyle name="SAPBEXaggItem 8" xfId="14035"/>
    <cellStyle name="SAPBEXaggItem 8 2" xfId="14036"/>
    <cellStyle name="SAPBEXaggItem 8 2 2" xfId="14037"/>
    <cellStyle name="SAPBEXaggItem 8 2 3" xfId="14038"/>
    <cellStyle name="SAPBEXaggItem 8 2 4" xfId="14039"/>
    <cellStyle name="SAPBEXaggItem 8 3" xfId="14040"/>
    <cellStyle name="SAPBEXaggItem 8 3 2" xfId="14041"/>
    <cellStyle name="SAPBEXaggItem 8 4" xfId="14042"/>
    <cellStyle name="SAPBEXaggItem 8 5" xfId="14043"/>
    <cellStyle name="SAPBEXaggItem 8_Logistica y Vtas" xfId="14044"/>
    <cellStyle name="SAPBEXaggItem 80" xfId="14045"/>
    <cellStyle name="SAPBEXaggItem 81" xfId="14046"/>
    <cellStyle name="SAPBEXaggItem 82" xfId="13732"/>
    <cellStyle name="SAPBEXaggItem 83" xfId="24068"/>
    <cellStyle name="SAPBEXaggItem 84" xfId="24109"/>
    <cellStyle name="SAPBEXaggItem 85" xfId="24106"/>
    <cellStyle name="SAPBEXaggItem 86" xfId="24174"/>
    <cellStyle name="SAPBEXaggItem 87" xfId="24163"/>
    <cellStyle name="SAPBEXaggItem 88" xfId="24187"/>
    <cellStyle name="SAPBEXaggItem 89" xfId="24162"/>
    <cellStyle name="SAPBEXaggItem 9" xfId="14047"/>
    <cellStyle name="SAPBEXaggItem 9 2" xfId="14048"/>
    <cellStyle name="SAPBEXaggItem 9 2 2" xfId="14049"/>
    <cellStyle name="SAPBEXaggItem 9 2 3" xfId="14050"/>
    <cellStyle name="SAPBEXaggItem 9 2 4" xfId="14051"/>
    <cellStyle name="SAPBEXaggItem 9 3" xfId="14052"/>
    <cellStyle name="SAPBEXaggItem 9 3 2" xfId="14053"/>
    <cellStyle name="SAPBEXaggItem 9 4" xfId="14054"/>
    <cellStyle name="SAPBEXaggItem 9 5" xfId="14055"/>
    <cellStyle name="SAPBEXaggItem 9_Logistica y Vtas" xfId="14056"/>
    <cellStyle name="SAPBEXaggItem 90" xfId="24255"/>
    <cellStyle name="SAPBEXaggItem 91" xfId="24169"/>
    <cellStyle name="SAPBEXaggItem 92" xfId="24294"/>
    <cellStyle name="SAPBEXaggItem 93" xfId="24321"/>
    <cellStyle name="SAPBEXaggItem 94" xfId="24348"/>
    <cellStyle name="SAPBEXaggItem 95" xfId="24376"/>
    <cellStyle name="SAPBEXaggItem 96" xfId="24405"/>
    <cellStyle name="SAPBEXaggItem 97" xfId="24377"/>
    <cellStyle name="SAPBEXaggItem 98" xfId="24458"/>
    <cellStyle name="SAPBEXaggItem 99" xfId="24498"/>
    <cellStyle name="SAPBEXaggItem_1Modelo Plantillas Mandato SISS Junio 09 entrega" xfId="14057"/>
    <cellStyle name="SAPBEXaggItemX" xfId="29"/>
    <cellStyle name="SAPBEXaggItemX 10" xfId="14059"/>
    <cellStyle name="SAPBEXaggItemX 10 2" xfId="14060"/>
    <cellStyle name="SAPBEXaggItemX 11" xfId="14061"/>
    <cellStyle name="SAPBEXaggItemX 11 2" xfId="14062"/>
    <cellStyle name="SAPBEXaggItemX 12" xfId="14063"/>
    <cellStyle name="SAPBEXaggItemX 12 2" xfId="14064"/>
    <cellStyle name="SAPBEXaggItemX 13" xfId="14065"/>
    <cellStyle name="SAPBEXaggItemX 13 2" xfId="14066"/>
    <cellStyle name="SAPBEXaggItemX 14" xfId="14067"/>
    <cellStyle name="SAPBEXaggItemX 14 2" xfId="14068"/>
    <cellStyle name="SAPBEXaggItemX 15" xfId="14069"/>
    <cellStyle name="SAPBEXaggItemX 15 2" xfId="14070"/>
    <cellStyle name="SAPBEXaggItemX 16" xfId="14071"/>
    <cellStyle name="SAPBEXaggItemX 16 2" xfId="14072"/>
    <cellStyle name="SAPBEXaggItemX 17" xfId="14073"/>
    <cellStyle name="SAPBEXaggItemX 17 2" xfId="14074"/>
    <cellStyle name="SAPBEXaggItemX 18" xfId="14075"/>
    <cellStyle name="SAPBEXaggItemX 18 2" xfId="14076"/>
    <cellStyle name="SAPBEXaggItemX 19" xfId="14077"/>
    <cellStyle name="SAPBEXaggItemX 2" xfId="14078"/>
    <cellStyle name="SAPBEXaggItemX 2 2" xfId="14079"/>
    <cellStyle name="SAPBEXaggItemX 2 2 2" xfId="14080"/>
    <cellStyle name="SAPBEXaggItemX 2 2 2 2" xfId="14081"/>
    <cellStyle name="SAPBEXaggItemX 2 2 3" xfId="14082"/>
    <cellStyle name="SAPBEXaggItemX 2 2_Logistica y Vtas" xfId="14083"/>
    <cellStyle name="SAPBEXaggItemX 2 3" xfId="14084"/>
    <cellStyle name="SAPBEXaggItemX 2 4" xfId="14085"/>
    <cellStyle name="SAPBEXaggItemX 2 5" xfId="14086"/>
    <cellStyle name="SAPBEXaggItemX 2_Logistica y Vtas" xfId="14087"/>
    <cellStyle name="SAPBEXaggItemX 20" xfId="14088"/>
    <cellStyle name="SAPBEXaggItemX 21" xfId="14089"/>
    <cellStyle name="SAPBEXaggItemX 22" xfId="14090"/>
    <cellStyle name="SAPBEXaggItemX 23" xfId="14091"/>
    <cellStyle name="SAPBEXaggItemX 24" xfId="14092"/>
    <cellStyle name="SAPBEXaggItemX 25" xfId="14093"/>
    <cellStyle name="SAPBEXaggItemX 26" xfId="14094"/>
    <cellStyle name="SAPBEXaggItemX 27" xfId="14095"/>
    <cellStyle name="SAPBEXaggItemX 28" xfId="14096"/>
    <cellStyle name="SAPBEXaggItemX 29" xfId="14097"/>
    <cellStyle name="SAPBEXaggItemX 3" xfId="14098"/>
    <cellStyle name="SAPBEXaggItemX 3 2" xfId="14099"/>
    <cellStyle name="SAPBEXaggItemX 3 3" xfId="14100"/>
    <cellStyle name="SAPBEXaggItemX 3 4" xfId="14101"/>
    <cellStyle name="SAPBEXaggItemX 30" xfId="14102"/>
    <cellStyle name="SAPBEXaggItemX 31" xfId="14103"/>
    <cellStyle name="SAPBEXaggItemX 32" xfId="14104"/>
    <cellStyle name="SAPBEXaggItemX 33" xfId="14105"/>
    <cellStyle name="SAPBEXaggItemX 34" xfId="14106"/>
    <cellStyle name="SAPBEXaggItemX 35" xfId="14107"/>
    <cellStyle name="SAPBEXaggItemX 36" xfId="14108"/>
    <cellStyle name="SAPBEXaggItemX 37" xfId="14109"/>
    <cellStyle name="SAPBEXaggItemX 38" xfId="14110"/>
    <cellStyle name="SAPBEXaggItemX 39" xfId="14111"/>
    <cellStyle name="SAPBEXaggItemX 4" xfId="14112"/>
    <cellStyle name="SAPBEXaggItemX 4 2" xfId="14113"/>
    <cellStyle name="SAPBEXaggItemX 40" xfId="14114"/>
    <cellStyle name="SAPBEXaggItemX 41" xfId="14115"/>
    <cellStyle name="SAPBEXaggItemX 42" xfId="14116"/>
    <cellStyle name="SAPBEXaggItemX 43" xfId="14117"/>
    <cellStyle name="SAPBEXaggItemX 44" xfId="14118"/>
    <cellStyle name="SAPBEXaggItemX 45" xfId="14119"/>
    <cellStyle name="SAPBEXaggItemX 46" xfId="14120"/>
    <cellStyle name="SAPBEXaggItemX 47" xfId="14121"/>
    <cellStyle name="SAPBEXaggItemX 48" xfId="14058"/>
    <cellStyle name="SAPBEXaggItemX 5" xfId="14122"/>
    <cellStyle name="SAPBEXaggItemX 5 2" xfId="14123"/>
    <cellStyle name="SAPBEXaggItemX 6" xfId="14124"/>
    <cellStyle name="SAPBEXaggItemX 6 2" xfId="14125"/>
    <cellStyle name="SAPBEXaggItemX 7" xfId="14126"/>
    <cellStyle name="SAPBEXaggItemX 7 2" xfId="14127"/>
    <cellStyle name="SAPBEXaggItemX 8" xfId="14128"/>
    <cellStyle name="SAPBEXaggItemX 8 2" xfId="14129"/>
    <cellStyle name="SAPBEXaggItemX 9" xfId="14130"/>
    <cellStyle name="SAPBEXaggItemX 9 2" xfId="14131"/>
    <cellStyle name="SAPBEXaggItemX_AECM 8909035321" xfId="14132"/>
    <cellStyle name="SAPBEXchaText" xfId="30"/>
    <cellStyle name="SAPBEXchaText 10" xfId="14134"/>
    <cellStyle name="SAPBEXchaText 10 2" xfId="14135"/>
    <cellStyle name="SAPBEXchaText 10 2 2" xfId="14136"/>
    <cellStyle name="SAPBEXchaText 10 2 3" xfId="14137"/>
    <cellStyle name="SAPBEXchaText 10 2 4" xfId="14138"/>
    <cellStyle name="SAPBEXchaText 10 3" xfId="14139"/>
    <cellStyle name="SAPBEXchaText 10 4" xfId="14140"/>
    <cellStyle name="SAPBEXchaText 10 5" xfId="14141"/>
    <cellStyle name="SAPBEXchaText 10_Logistica y Vtas" xfId="14142"/>
    <cellStyle name="SAPBEXchaText 100" xfId="24565"/>
    <cellStyle name="SAPBEXchaText 101" xfId="24552"/>
    <cellStyle name="SAPBEXchaText 102" xfId="24576"/>
    <cellStyle name="SAPBEXchaText 103" xfId="24617"/>
    <cellStyle name="SAPBEXchaText 104" xfId="24644"/>
    <cellStyle name="SAPBEXchaText 105" xfId="24704"/>
    <cellStyle name="SAPBEXchaText 106" xfId="24676"/>
    <cellStyle name="SAPBEXchaText 107" xfId="24729"/>
    <cellStyle name="SAPBEXchaText 108" xfId="24760"/>
    <cellStyle name="SAPBEXchaText 109" xfId="24698"/>
    <cellStyle name="SAPBEXchaText 11" xfId="14143"/>
    <cellStyle name="SAPBEXchaText 11 2" xfId="14144"/>
    <cellStyle name="SAPBEXchaText 11 2 2" xfId="14145"/>
    <cellStyle name="SAPBEXchaText 11 2 3" xfId="14146"/>
    <cellStyle name="SAPBEXchaText 11 2 4" xfId="14147"/>
    <cellStyle name="SAPBEXchaText 11 3" xfId="14148"/>
    <cellStyle name="SAPBEXchaText 11 3 2" xfId="14149"/>
    <cellStyle name="SAPBEXchaText 11 4" xfId="14150"/>
    <cellStyle name="SAPBEXchaText 11 5" xfId="14151"/>
    <cellStyle name="SAPBEXchaText 11_Logistica y Vtas" xfId="14152"/>
    <cellStyle name="SAPBEXchaText 110" xfId="24807"/>
    <cellStyle name="SAPBEXchaText 111" xfId="24869"/>
    <cellStyle name="SAPBEXchaText 112" xfId="24861"/>
    <cellStyle name="SAPBEXchaText 113" xfId="24893"/>
    <cellStyle name="SAPBEXchaText 114" xfId="24920"/>
    <cellStyle name="SAPBEXchaText 115" xfId="24947"/>
    <cellStyle name="SAPBEXchaText 116" xfId="25023"/>
    <cellStyle name="SAPBEXchaText 117" xfId="24993"/>
    <cellStyle name="SAPBEXchaText 118" xfId="25136"/>
    <cellStyle name="SAPBEXchaText 119" xfId="25142"/>
    <cellStyle name="SAPBEXchaText 12" xfId="14153"/>
    <cellStyle name="SAPBEXchaText 12 2" xfId="14154"/>
    <cellStyle name="SAPBEXchaText 12 2 2" xfId="14155"/>
    <cellStyle name="SAPBEXchaText 12 2 3" xfId="14156"/>
    <cellStyle name="SAPBEXchaText 12 3" xfId="14157"/>
    <cellStyle name="SAPBEXchaText 12 4" xfId="14158"/>
    <cellStyle name="SAPBEXchaText 12 5" xfId="14159"/>
    <cellStyle name="SAPBEXchaText 12_Logistica y Vtas" xfId="14160"/>
    <cellStyle name="SAPBEXchaText 120" xfId="25064"/>
    <cellStyle name="SAPBEXchaText 121" xfId="25112"/>
    <cellStyle name="SAPBEXchaText 122" xfId="25202"/>
    <cellStyle name="SAPBEXchaText 123" xfId="25172"/>
    <cellStyle name="SAPBEXchaText 124" xfId="25329"/>
    <cellStyle name="SAPBEXchaText 125" xfId="25256"/>
    <cellStyle name="SAPBEXchaText 126" xfId="25226"/>
    <cellStyle name="SAPBEXchaText 127" xfId="25301"/>
    <cellStyle name="SAPBEXchaText 128" xfId="25355"/>
    <cellStyle name="SAPBEXchaText 129" xfId="25347"/>
    <cellStyle name="SAPBEXchaText 13" xfId="14161"/>
    <cellStyle name="SAPBEXchaText 13 2" xfId="14162"/>
    <cellStyle name="SAPBEXchaText 13 2 2" xfId="14163"/>
    <cellStyle name="SAPBEXchaText 13 3" xfId="14164"/>
    <cellStyle name="SAPBEXchaText 13 4" xfId="14165"/>
    <cellStyle name="SAPBEXchaText 13 5" xfId="14166"/>
    <cellStyle name="SAPBEXchaText 130" xfId="25379"/>
    <cellStyle name="SAPBEXchaText 131" xfId="25406"/>
    <cellStyle name="SAPBEXchaText 132" xfId="25436"/>
    <cellStyle name="SAPBEXchaText 133" xfId="25452"/>
    <cellStyle name="SAPBEXchaText 134" xfId="25521"/>
    <cellStyle name="SAPBEXchaText 135" xfId="25515"/>
    <cellStyle name="SAPBEXchaText 136" xfId="25545"/>
    <cellStyle name="SAPBEXchaText 137" xfId="25605"/>
    <cellStyle name="SAPBEXchaText 138" xfId="25599"/>
    <cellStyle name="SAPBEXchaText 139" xfId="25629"/>
    <cellStyle name="SAPBEXchaText 14" xfId="14167"/>
    <cellStyle name="SAPBEXchaText 14 2" xfId="14168"/>
    <cellStyle name="SAPBEXchaText 14 2 2" xfId="14169"/>
    <cellStyle name="SAPBEXchaText 14 3" xfId="14170"/>
    <cellStyle name="SAPBEXchaText 14 4" xfId="14171"/>
    <cellStyle name="SAPBEXchaText 14 5" xfId="14172"/>
    <cellStyle name="SAPBEXchaText 140" xfId="25689"/>
    <cellStyle name="SAPBEXchaText 141" xfId="25683"/>
    <cellStyle name="SAPBEXchaText 142" xfId="25713"/>
    <cellStyle name="SAPBEXchaText 143" xfId="25772"/>
    <cellStyle name="SAPBEXchaText 144" xfId="25758"/>
    <cellStyle name="SAPBEXchaText 145" xfId="25763"/>
    <cellStyle name="SAPBEXchaText 146" xfId="25827"/>
    <cellStyle name="SAPBEXchaText 147" xfId="25886"/>
    <cellStyle name="SAPBEXchaText 148" xfId="25879"/>
    <cellStyle name="SAPBEXchaText 149" xfId="25910"/>
    <cellStyle name="SAPBEXchaText 15" xfId="14173"/>
    <cellStyle name="SAPBEXchaText 15 2" xfId="14174"/>
    <cellStyle name="SAPBEXchaText 15 2 2" xfId="14175"/>
    <cellStyle name="SAPBEXchaText 15 3" xfId="14176"/>
    <cellStyle name="SAPBEXchaText 15 4" xfId="14177"/>
    <cellStyle name="SAPBEXchaText 15 5" xfId="14178"/>
    <cellStyle name="SAPBEXchaText 150" xfId="25937"/>
    <cellStyle name="SAPBEXchaText 151" xfId="25998"/>
    <cellStyle name="SAPBEXchaText 152" xfId="25991"/>
    <cellStyle name="SAPBEXchaText 153" xfId="26022"/>
    <cellStyle name="SAPBEXchaText 154" xfId="26049"/>
    <cellStyle name="SAPBEXchaText 155" xfId="26112"/>
    <cellStyle name="SAPBEXchaText 156" xfId="26106"/>
    <cellStyle name="SAPBEXchaText 157" xfId="26136"/>
    <cellStyle name="SAPBEXchaText 158" xfId="26200"/>
    <cellStyle name="SAPBEXchaText 159" xfId="26230"/>
    <cellStyle name="SAPBEXchaText 16" xfId="14179"/>
    <cellStyle name="SAPBEXchaText 16 2" xfId="14180"/>
    <cellStyle name="SAPBEXchaText 16 2 2" xfId="14181"/>
    <cellStyle name="SAPBEXchaText 16 3" xfId="14182"/>
    <cellStyle name="SAPBEXchaText 16 4" xfId="14183"/>
    <cellStyle name="SAPBEXchaText 16 5" xfId="14184"/>
    <cellStyle name="SAPBEXchaText 160" xfId="26290"/>
    <cellStyle name="SAPBEXchaText 161" xfId="26269"/>
    <cellStyle name="SAPBEXchaText 162" xfId="26315"/>
    <cellStyle name="SAPBEXchaText 163" xfId="26342"/>
    <cellStyle name="SAPBEXchaText 164" xfId="26369"/>
    <cellStyle name="SAPBEXchaText 165" xfId="26393"/>
    <cellStyle name="SAPBEXchaText 166" xfId="26417"/>
    <cellStyle name="SAPBEXchaText 167" xfId="26498"/>
    <cellStyle name="SAPBEXchaText 168" xfId="26473"/>
    <cellStyle name="SAPBEXchaText 169" xfId="26523"/>
    <cellStyle name="SAPBEXchaText 17" xfId="14185"/>
    <cellStyle name="SAPBEXchaText 17 2" xfId="14186"/>
    <cellStyle name="SAPBEXchaText 17 2 2" xfId="14187"/>
    <cellStyle name="SAPBEXchaText 17 3" xfId="14188"/>
    <cellStyle name="SAPBEXchaText 17 4" xfId="14189"/>
    <cellStyle name="SAPBEXchaText 17 5" xfId="14190"/>
    <cellStyle name="SAPBEXchaText 170" xfId="26552"/>
    <cellStyle name="SAPBEXchaText 171" xfId="26581"/>
    <cellStyle name="SAPBEXchaText 172" xfId="26609"/>
    <cellStyle name="SAPBEXchaText 173" xfId="26637"/>
    <cellStyle name="SAPBEXchaText 174" xfId="26665"/>
    <cellStyle name="SAPBEXchaText 175" xfId="26693"/>
    <cellStyle name="SAPBEXchaText 176" xfId="26721"/>
    <cellStyle name="SAPBEXchaText 177" xfId="26748"/>
    <cellStyle name="SAPBEXchaText 178" xfId="26775"/>
    <cellStyle name="SAPBEXchaText 179" xfId="26799"/>
    <cellStyle name="SAPBEXchaText 18" xfId="14191"/>
    <cellStyle name="SAPBEXchaText 18 2" xfId="14192"/>
    <cellStyle name="SAPBEXchaText 18 2 2" xfId="14193"/>
    <cellStyle name="SAPBEXchaText 18 3" xfId="14194"/>
    <cellStyle name="SAPBEXchaText 18 4" xfId="14195"/>
    <cellStyle name="SAPBEXchaText 18 5" xfId="14196"/>
    <cellStyle name="SAPBEXchaText 180" xfId="26823"/>
    <cellStyle name="SAPBEXchaText 181" xfId="26900"/>
    <cellStyle name="SAPBEXchaText 182" xfId="26878"/>
    <cellStyle name="SAPBEXchaText 183" xfId="26925"/>
    <cellStyle name="SAPBEXchaText 184" xfId="26953"/>
    <cellStyle name="SAPBEXchaText 185" xfId="26980"/>
    <cellStyle name="SAPBEXchaText 186" xfId="27007"/>
    <cellStyle name="SAPBEXchaText 187" xfId="27031"/>
    <cellStyle name="SAPBEXchaText 188" xfId="27055"/>
    <cellStyle name="SAPBEXchaText 189" xfId="27136"/>
    <cellStyle name="SAPBEXchaText 19" xfId="14197"/>
    <cellStyle name="SAPBEXchaText 19 2" xfId="14198"/>
    <cellStyle name="SAPBEXchaText 19 2 2" xfId="14199"/>
    <cellStyle name="SAPBEXchaText 19 3" xfId="14200"/>
    <cellStyle name="SAPBEXchaText 19 4" xfId="14201"/>
    <cellStyle name="SAPBEXchaText 19 5" xfId="14202"/>
    <cellStyle name="SAPBEXchaText 190" xfId="27111"/>
    <cellStyle name="SAPBEXchaText 191" xfId="27161"/>
    <cellStyle name="SAPBEXchaText 192" xfId="27190"/>
    <cellStyle name="SAPBEXchaText 193" xfId="27219"/>
    <cellStyle name="SAPBEXchaText 194" xfId="27247"/>
    <cellStyle name="SAPBEXchaText 195" xfId="27275"/>
    <cellStyle name="SAPBEXchaText 196" xfId="27303"/>
    <cellStyle name="SAPBEXchaText 197" xfId="27331"/>
    <cellStyle name="SAPBEXchaText 198" xfId="27359"/>
    <cellStyle name="SAPBEXchaText 199" xfId="27386"/>
    <cellStyle name="SAPBEXchaText 2" xfId="72"/>
    <cellStyle name="SAPBEXchaText 2 10" xfId="14204"/>
    <cellStyle name="SAPBEXchaText 2 10 2" xfId="14205"/>
    <cellStyle name="SAPBEXchaText 2 10 3" xfId="14206"/>
    <cellStyle name="SAPBEXchaText 2 11" xfId="14207"/>
    <cellStyle name="SAPBEXchaText 2 11 2" xfId="14208"/>
    <cellStyle name="SAPBEXchaText 2 12" xfId="14209"/>
    <cellStyle name="SAPBEXchaText 2 12 2" xfId="14210"/>
    <cellStyle name="SAPBEXchaText 2 13" xfId="14211"/>
    <cellStyle name="SAPBEXchaText 2 13 2" xfId="14212"/>
    <cellStyle name="SAPBEXchaText 2 14" xfId="14213"/>
    <cellStyle name="SAPBEXchaText 2 14 2" xfId="14214"/>
    <cellStyle name="SAPBEXchaText 2 15" xfId="14215"/>
    <cellStyle name="SAPBEXchaText 2 15 2" xfId="14216"/>
    <cellStyle name="SAPBEXchaText 2 16" xfId="14217"/>
    <cellStyle name="SAPBEXchaText 2 17" xfId="14218"/>
    <cellStyle name="SAPBEXchaText 2 18" xfId="14219"/>
    <cellStyle name="SAPBEXchaText 2 19" xfId="14220"/>
    <cellStyle name="SAPBEXchaText 2 2" xfId="14221"/>
    <cellStyle name="SAPBEXchaText 2 2 2" xfId="14222"/>
    <cellStyle name="SAPBEXchaText 2 2 2 2" xfId="14223"/>
    <cellStyle name="SAPBEXchaText 2 2 2 3" xfId="14224"/>
    <cellStyle name="SAPBEXchaText 2 2 3" xfId="14225"/>
    <cellStyle name="SAPBEXchaText 2 2 4" xfId="14226"/>
    <cellStyle name="SAPBEXchaText 2 2 5" xfId="14227"/>
    <cellStyle name="SAPBEXchaText 2 20" xfId="14228"/>
    <cellStyle name="SAPBEXchaText 2 21" xfId="14229"/>
    <cellStyle name="SAPBEXchaText 2 22" xfId="14203"/>
    <cellStyle name="SAPBEXchaText 2 23" xfId="28919"/>
    <cellStyle name="SAPBEXchaText 2 3" xfId="14230"/>
    <cellStyle name="SAPBEXchaText 2 3 2" xfId="14231"/>
    <cellStyle name="SAPBEXchaText 2 3 3" xfId="14232"/>
    <cellStyle name="SAPBEXchaText 2 4" xfId="14233"/>
    <cellStyle name="SAPBEXchaText 2 4 2" xfId="14234"/>
    <cellStyle name="SAPBEXchaText 2 5" xfId="14235"/>
    <cellStyle name="SAPBEXchaText 2 5 2" xfId="14236"/>
    <cellStyle name="SAPBEXchaText 2 6" xfId="14237"/>
    <cellStyle name="SAPBEXchaText 2 6 2" xfId="14238"/>
    <cellStyle name="SAPBEXchaText 2 7" xfId="14239"/>
    <cellStyle name="SAPBEXchaText 2 7 2" xfId="14240"/>
    <cellStyle name="SAPBEXchaText 2 8" xfId="14241"/>
    <cellStyle name="SAPBEXchaText 2 8 2" xfId="14242"/>
    <cellStyle name="SAPBEXchaText 2 9" xfId="14243"/>
    <cellStyle name="SAPBEXchaText 2 9 2" xfId="14244"/>
    <cellStyle name="SAPBEXchaText 2_ANTES Y DESPUES MB ANA" xfId="14245"/>
    <cellStyle name="SAPBEXchaText 20" xfId="14246"/>
    <cellStyle name="SAPBEXchaText 20 2" xfId="14247"/>
    <cellStyle name="SAPBEXchaText 20 2 2" xfId="14248"/>
    <cellStyle name="SAPBEXchaText 20 3" xfId="14249"/>
    <cellStyle name="SAPBEXchaText 20 4" xfId="14250"/>
    <cellStyle name="SAPBEXchaText 20 5" xfId="14251"/>
    <cellStyle name="SAPBEXchaText 200" xfId="27413"/>
    <cellStyle name="SAPBEXchaText 201" xfId="27437"/>
    <cellStyle name="SAPBEXchaText 202" xfId="27461"/>
    <cellStyle name="SAPBEXchaText 203" xfId="27547"/>
    <cellStyle name="SAPBEXchaText 204" xfId="27517"/>
    <cellStyle name="SAPBEXchaText 205" xfId="27572"/>
    <cellStyle name="SAPBEXchaText 206" xfId="27601"/>
    <cellStyle name="SAPBEXchaText 207" xfId="27630"/>
    <cellStyle name="SAPBEXchaText 208" xfId="27659"/>
    <cellStyle name="SAPBEXchaText 209" xfId="27688"/>
    <cellStyle name="SAPBEXchaText 21" xfId="14252"/>
    <cellStyle name="SAPBEXchaText 21 2" xfId="14253"/>
    <cellStyle name="SAPBEXchaText 21 2 2" xfId="14254"/>
    <cellStyle name="SAPBEXchaText 21 3" xfId="14255"/>
    <cellStyle name="SAPBEXchaText 21 4" xfId="14256"/>
    <cellStyle name="SAPBEXchaText 21 5" xfId="14257"/>
    <cellStyle name="SAPBEXchaText 210" xfId="27717"/>
    <cellStyle name="SAPBEXchaText 211" xfId="27746"/>
    <cellStyle name="SAPBEXchaText 212" xfId="27775"/>
    <cellStyle name="SAPBEXchaText 213" xfId="27804"/>
    <cellStyle name="SAPBEXchaText 214" xfId="27833"/>
    <cellStyle name="SAPBEXchaText 215" xfId="27862"/>
    <cellStyle name="SAPBEXchaText 216" xfId="27891"/>
    <cellStyle name="SAPBEXchaText 217" xfId="27920"/>
    <cellStyle name="SAPBEXchaText 218" xfId="27949"/>
    <cellStyle name="SAPBEXchaText 219" xfId="27978"/>
    <cellStyle name="SAPBEXchaText 22" xfId="14258"/>
    <cellStyle name="SAPBEXchaText 22 2" xfId="14259"/>
    <cellStyle name="SAPBEXchaText 22 2 2" xfId="14260"/>
    <cellStyle name="SAPBEXchaText 22 3" xfId="14261"/>
    <cellStyle name="SAPBEXchaText 22 4" xfId="14262"/>
    <cellStyle name="SAPBEXchaText 22 5" xfId="14263"/>
    <cellStyle name="SAPBEXchaText 220" xfId="28007"/>
    <cellStyle name="SAPBEXchaText 221" xfId="28036"/>
    <cellStyle name="SAPBEXchaText 222" xfId="28065"/>
    <cellStyle name="SAPBEXchaText 223" xfId="28095"/>
    <cellStyle name="SAPBEXchaText 224" xfId="28110"/>
    <cellStyle name="SAPBEXchaText 225" xfId="28152"/>
    <cellStyle name="SAPBEXchaText 226" xfId="28181"/>
    <cellStyle name="SAPBEXchaText 227" xfId="28210"/>
    <cellStyle name="SAPBEXchaText 228" xfId="28239"/>
    <cellStyle name="SAPBEXchaText 229" xfId="28268"/>
    <cellStyle name="SAPBEXchaText 23" xfId="14264"/>
    <cellStyle name="SAPBEXchaText 23 2" xfId="14265"/>
    <cellStyle name="SAPBEXchaText 23 2 2" xfId="14266"/>
    <cellStyle name="SAPBEXchaText 23 3" xfId="14267"/>
    <cellStyle name="SAPBEXchaText 23 4" xfId="14268"/>
    <cellStyle name="SAPBEXchaText 23 5" xfId="14269"/>
    <cellStyle name="SAPBEXchaText 230" xfId="28297"/>
    <cellStyle name="SAPBEXchaText 231" xfId="28326"/>
    <cellStyle name="SAPBEXchaText 232" xfId="28355"/>
    <cellStyle name="SAPBEXchaText 233" xfId="28384"/>
    <cellStyle name="SAPBEXchaText 234" xfId="28413"/>
    <cellStyle name="SAPBEXchaText 235" xfId="28442"/>
    <cellStyle name="SAPBEXchaText 236" xfId="28470"/>
    <cellStyle name="SAPBEXchaText 237" xfId="28498"/>
    <cellStyle name="SAPBEXchaText 238" xfId="28514"/>
    <cellStyle name="SAPBEXchaText 239" xfId="28543"/>
    <cellStyle name="SAPBEXchaText 24" xfId="14270"/>
    <cellStyle name="SAPBEXchaText 24 2" xfId="14271"/>
    <cellStyle name="SAPBEXchaText 24 2 2" xfId="14272"/>
    <cellStyle name="SAPBEXchaText 24 3" xfId="14273"/>
    <cellStyle name="SAPBEXchaText 24 4" xfId="14274"/>
    <cellStyle name="SAPBEXchaText 24 5" xfId="14275"/>
    <cellStyle name="SAPBEXchaText 240" xfId="28571"/>
    <cellStyle name="SAPBEXchaText 241" xfId="28597"/>
    <cellStyle name="SAPBEXchaText 242" xfId="28623"/>
    <cellStyle name="SAPBEXchaText 243" xfId="28649"/>
    <cellStyle name="SAPBEXchaText 244" xfId="28675"/>
    <cellStyle name="SAPBEXchaText 245" xfId="28701"/>
    <cellStyle name="SAPBEXchaText 246" xfId="28726"/>
    <cellStyle name="SAPBEXchaText 247" xfId="28751"/>
    <cellStyle name="SAPBEXchaText 248" xfId="28776"/>
    <cellStyle name="SAPBEXchaText 249" xfId="28801"/>
    <cellStyle name="SAPBEXchaText 25" xfId="14276"/>
    <cellStyle name="SAPBEXchaText 25 2" xfId="14277"/>
    <cellStyle name="SAPBEXchaText 25 2 2" xfId="14278"/>
    <cellStyle name="SAPBEXchaText 25 3" xfId="14279"/>
    <cellStyle name="SAPBEXchaText 25 4" xfId="14280"/>
    <cellStyle name="SAPBEXchaText 25 5" xfId="14281"/>
    <cellStyle name="SAPBEXchaText 250" xfId="28826"/>
    <cellStyle name="SAPBEXchaText 251" xfId="28918"/>
    <cellStyle name="SAPBEXchaText 252" xfId="28896"/>
    <cellStyle name="SAPBEXchaText 253" xfId="29016"/>
    <cellStyle name="SAPBEXchaText 254" xfId="28928"/>
    <cellStyle name="SAPBEXchaText 255" xfId="29035"/>
    <cellStyle name="SAPBEXchaText 256" xfId="28988"/>
    <cellStyle name="SAPBEXchaText 257" xfId="29064"/>
    <cellStyle name="SAPBEXchaText 258" xfId="29087"/>
    <cellStyle name="SAPBEXchaText 26" xfId="14282"/>
    <cellStyle name="SAPBEXchaText 26 2" xfId="14283"/>
    <cellStyle name="SAPBEXchaText 26 2 2" xfId="14284"/>
    <cellStyle name="SAPBEXchaText 26 3" xfId="14285"/>
    <cellStyle name="SAPBEXchaText 26 4" xfId="14286"/>
    <cellStyle name="SAPBEXchaText 26 5" xfId="14287"/>
    <cellStyle name="SAPBEXchaText 27" xfId="14288"/>
    <cellStyle name="SAPBEXchaText 27 2" xfId="14289"/>
    <cellStyle name="SAPBEXchaText 27 2 2" xfId="14290"/>
    <cellStyle name="SAPBEXchaText 27 3" xfId="14291"/>
    <cellStyle name="SAPBEXchaText 27 4" xfId="14292"/>
    <cellStyle name="SAPBEXchaText 27 5" xfId="14293"/>
    <cellStyle name="SAPBEXchaText 28" xfId="14294"/>
    <cellStyle name="SAPBEXchaText 28 2" xfId="14295"/>
    <cellStyle name="SAPBEXchaText 28 2 2" xfId="14296"/>
    <cellStyle name="SAPBEXchaText 28 3" xfId="14297"/>
    <cellStyle name="SAPBEXchaText 28 4" xfId="14298"/>
    <cellStyle name="SAPBEXchaText 28 5" xfId="14299"/>
    <cellStyle name="SAPBEXchaText 29" xfId="14300"/>
    <cellStyle name="SAPBEXchaText 29 2" xfId="14301"/>
    <cellStyle name="SAPBEXchaText 29 3" xfId="14302"/>
    <cellStyle name="SAPBEXchaText 29 4" xfId="14303"/>
    <cellStyle name="SAPBEXchaText 3" xfId="14304"/>
    <cellStyle name="SAPBEXchaText 3 10" xfId="28920"/>
    <cellStyle name="SAPBEXchaText 3 2" xfId="14305"/>
    <cellStyle name="SAPBEXchaText 3 2 2" xfId="14306"/>
    <cellStyle name="SAPBEXchaText 3 2 3" xfId="14307"/>
    <cellStyle name="SAPBEXchaText 3 2 4" xfId="14308"/>
    <cellStyle name="SAPBEXchaText 3 3" xfId="14309"/>
    <cellStyle name="SAPBEXchaText 3 3 2" xfId="14310"/>
    <cellStyle name="SAPBEXchaText 3 4" xfId="14311"/>
    <cellStyle name="SAPBEXchaText 3 4 2" xfId="14312"/>
    <cellStyle name="SAPBEXchaText 3 5" xfId="14313"/>
    <cellStyle name="SAPBEXchaText 3 6" xfId="14314"/>
    <cellStyle name="SAPBEXchaText 3 7" xfId="14315"/>
    <cellStyle name="SAPBEXchaText 3 8" xfId="14316"/>
    <cellStyle name="SAPBEXchaText 3 9" xfId="14317"/>
    <cellStyle name="SAPBEXchaText 3_Logistica y Vtas" xfId="14318"/>
    <cellStyle name="SAPBEXchaText 30" xfId="14319"/>
    <cellStyle name="SAPBEXchaText 30 2" xfId="14320"/>
    <cellStyle name="SAPBEXchaText 30 3" xfId="14321"/>
    <cellStyle name="SAPBEXchaText 30 4" xfId="14322"/>
    <cellStyle name="SAPBEXchaText 31" xfId="14323"/>
    <cellStyle name="SAPBEXchaText 31 2" xfId="14324"/>
    <cellStyle name="SAPBEXchaText 31 3" xfId="14325"/>
    <cellStyle name="SAPBEXchaText 31 4" xfId="14326"/>
    <cellStyle name="SAPBEXchaText 32" xfId="14327"/>
    <cellStyle name="SAPBEXchaText 32 2" xfId="14328"/>
    <cellStyle name="SAPBEXchaText 32 3" xfId="14329"/>
    <cellStyle name="SAPBEXchaText 32 4" xfId="14330"/>
    <cellStyle name="SAPBEXchaText 33" xfId="14331"/>
    <cellStyle name="SAPBEXchaText 33 2" xfId="14332"/>
    <cellStyle name="SAPBEXchaText 33 3" xfId="14333"/>
    <cellStyle name="SAPBEXchaText 34" xfId="14334"/>
    <cellStyle name="SAPBEXchaText 34 2" xfId="14335"/>
    <cellStyle name="SAPBEXchaText 34 3" xfId="14336"/>
    <cellStyle name="SAPBEXchaText 35" xfId="14337"/>
    <cellStyle name="SAPBEXchaText 35 2" xfId="14338"/>
    <cellStyle name="SAPBEXchaText 35 3" xfId="14339"/>
    <cellStyle name="SAPBEXchaText 36" xfId="14340"/>
    <cellStyle name="SAPBEXchaText 36 2" xfId="14341"/>
    <cellStyle name="SAPBEXchaText 37" xfId="14342"/>
    <cellStyle name="SAPBEXchaText 37 2" xfId="14343"/>
    <cellStyle name="SAPBEXchaText 38" xfId="14344"/>
    <cellStyle name="SAPBEXchaText 38 2" xfId="14345"/>
    <cellStyle name="SAPBEXchaText 39" xfId="14346"/>
    <cellStyle name="SAPBEXchaText 39 2" xfId="14347"/>
    <cellStyle name="SAPBEXchaText 4" xfId="14348"/>
    <cellStyle name="SAPBEXchaText 4 2" xfId="14349"/>
    <cellStyle name="SAPBEXchaText 4 2 2" xfId="14350"/>
    <cellStyle name="SAPBEXchaText 4 2 3" xfId="14351"/>
    <cellStyle name="SAPBEXchaText 4 2 4" xfId="14352"/>
    <cellStyle name="SAPBEXchaText 4 3" xfId="14353"/>
    <cellStyle name="SAPBEXchaText 4 3 2" xfId="14354"/>
    <cellStyle name="SAPBEXchaText 4 4" xfId="14355"/>
    <cellStyle name="SAPBEXchaText 4 5" xfId="14356"/>
    <cellStyle name="SAPBEXchaText 4 6" xfId="14357"/>
    <cellStyle name="SAPBEXchaText 4_Logistica y Vtas" xfId="14358"/>
    <cellStyle name="SAPBEXchaText 40" xfId="14359"/>
    <cellStyle name="SAPBEXchaText 40 2" xfId="14360"/>
    <cellStyle name="SAPBEXchaText 41" xfId="14361"/>
    <cellStyle name="SAPBEXchaText 41 2" xfId="14362"/>
    <cellStyle name="SAPBEXchaText 42" xfId="14363"/>
    <cellStyle name="SAPBEXchaText 42 2" xfId="14364"/>
    <cellStyle name="SAPBEXchaText 43" xfId="14365"/>
    <cellStyle name="SAPBEXchaText 43 2" xfId="14366"/>
    <cellStyle name="SAPBEXchaText 44" xfId="14367"/>
    <cellStyle name="SAPBEXchaText 44 2" xfId="14368"/>
    <cellStyle name="SAPBEXchaText 45" xfId="14369"/>
    <cellStyle name="SAPBEXchaText 45 2" xfId="14370"/>
    <cellStyle name="SAPBEXchaText 46" xfId="14371"/>
    <cellStyle name="SAPBEXchaText 46 2" xfId="14372"/>
    <cellStyle name="SAPBEXchaText 47" xfId="14373"/>
    <cellStyle name="SAPBEXchaText 48" xfId="14374"/>
    <cellStyle name="SAPBEXchaText 49" xfId="14375"/>
    <cellStyle name="SAPBEXchaText 5" xfId="14376"/>
    <cellStyle name="SAPBEXchaText 5 2" xfId="14377"/>
    <cellStyle name="SAPBEXchaText 5 2 2" xfId="14378"/>
    <cellStyle name="SAPBEXchaText 5 2 3" xfId="14379"/>
    <cellStyle name="SAPBEXchaText 5 2 4" xfId="14380"/>
    <cellStyle name="SAPBEXchaText 5 3" xfId="14381"/>
    <cellStyle name="SAPBEXchaText 5 3 2" xfId="14382"/>
    <cellStyle name="SAPBEXchaText 5 4" xfId="14383"/>
    <cellStyle name="SAPBEXchaText 5 5" xfId="14384"/>
    <cellStyle name="SAPBEXchaText 5_Logistica y Vtas" xfId="14385"/>
    <cellStyle name="SAPBEXchaText 50" xfId="14386"/>
    <cellStyle name="SAPBEXchaText 51" xfId="14387"/>
    <cellStyle name="SAPBEXchaText 52" xfId="14388"/>
    <cellStyle name="SAPBEXchaText 53" xfId="14389"/>
    <cellStyle name="SAPBEXchaText 54" xfId="14390"/>
    <cellStyle name="SAPBEXchaText 55" xfId="14391"/>
    <cellStyle name="SAPBEXchaText 56" xfId="14392"/>
    <cellStyle name="SAPBEXchaText 57" xfId="14393"/>
    <cellStyle name="SAPBEXchaText 58" xfId="14394"/>
    <cellStyle name="SAPBEXchaText 59" xfId="14395"/>
    <cellStyle name="SAPBEXchaText 6" xfId="14396"/>
    <cellStyle name="SAPBEXchaText 6 2" xfId="14397"/>
    <cellStyle name="SAPBEXchaText 6 2 2" xfId="14398"/>
    <cellStyle name="SAPBEXchaText 6 2 3" xfId="14399"/>
    <cellStyle name="SAPBEXchaText 6 2 4" xfId="14400"/>
    <cellStyle name="SAPBEXchaText 6 3" xfId="14401"/>
    <cellStyle name="SAPBEXchaText 6 3 2" xfId="14402"/>
    <cellStyle name="SAPBEXchaText 6 4" xfId="14403"/>
    <cellStyle name="SAPBEXchaText 6 5" xfId="14404"/>
    <cellStyle name="SAPBEXchaText 6_Logistica y Vtas" xfId="14405"/>
    <cellStyle name="SAPBEXchaText 60" xfId="14406"/>
    <cellStyle name="SAPBEXchaText 61" xfId="14407"/>
    <cellStyle name="SAPBEXchaText 62" xfId="14408"/>
    <cellStyle name="SAPBEXchaText 63" xfId="14409"/>
    <cellStyle name="SAPBEXchaText 64" xfId="14410"/>
    <cellStyle name="SAPBEXchaText 65" xfId="14411"/>
    <cellStyle name="SAPBEXchaText 66" xfId="14412"/>
    <cellStyle name="SAPBEXchaText 67" xfId="14413"/>
    <cellStyle name="SAPBEXchaText 68" xfId="14414"/>
    <cellStyle name="SAPBEXchaText 69" xfId="14415"/>
    <cellStyle name="SAPBEXchaText 7" xfId="14416"/>
    <cellStyle name="SAPBEXchaText 7 2" xfId="14417"/>
    <cellStyle name="SAPBEXchaText 7 2 2" xfId="14418"/>
    <cellStyle name="SAPBEXchaText 7 2 3" xfId="14419"/>
    <cellStyle name="SAPBEXchaText 7 2 4" xfId="14420"/>
    <cellStyle name="SAPBEXchaText 7 3" xfId="14421"/>
    <cellStyle name="SAPBEXchaText 7 3 2" xfId="14422"/>
    <cellStyle name="SAPBEXchaText 7 4" xfId="14423"/>
    <cellStyle name="SAPBEXchaText 7 5" xfId="14424"/>
    <cellStyle name="SAPBEXchaText 7_Logistica y Vtas" xfId="14425"/>
    <cellStyle name="SAPBEXchaText 70" xfId="14426"/>
    <cellStyle name="SAPBEXchaText 71" xfId="14427"/>
    <cellStyle name="SAPBEXchaText 72" xfId="14428"/>
    <cellStyle name="SAPBEXchaText 73" xfId="14429"/>
    <cellStyle name="SAPBEXchaText 74" xfId="14430"/>
    <cellStyle name="SAPBEXchaText 75" xfId="14431"/>
    <cellStyle name="SAPBEXchaText 76" xfId="14432"/>
    <cellStyle name="SAPBEXchaText 77" xfId="14433"/>
    <cellStyle name="SAPBEXchaText 78" xfId="14434"/>
    <cellStyle name="SAPBEXchaText 79" xfId="14435"/>
    <cellStyle name="SAPBEXchaText 8" xfId="14436"/>
    <cellStyle name="SAPBEXchaText 8 2" xfId="14437"/>
    <cellStyle name="SAPBEXchaText 8 2 2" xfId="14438"/>
    <cellStyle name="SAPBEXchaText 8 2 3" xfId="14439"/>
    <cellStyle name="SAPBEXchaText 8 2 4" xfId="14440"/>
    <cellStyle name="SAPBEXchaText 8 3" xfId="14441"/>
    <cellStyle name="SAPBEXchaText 8 3 2" xfId="14442"/>
    <cellStyle name="SAPBEXchaText 8 4" xfId="14443"/>
    <cellStyle name="SAPBEXchaText 8 5" xfId="14444"/>
    <cellStyle name="SAPBEXchaText 8_Logistica y Vtas" xfId="14445"/>
    <cellStyle name="SAPBEXchaText 80" xfId="14446"/>
    <cellStyle name="SAPBEXchaText 81" xfId="14447"/>
    <cellStyle name="SAPBEXchaText 82" xfId="14133"/>
    <cellStyle name="SAPBEXchaText 83" xfId="24069"/>
    <cellStyle name="SAPBEXchaText 84" xfId="24110"/>
    <cellStyle name="SAPBEXchaText 85" xfId="24105"/>
    <cellStyle name="SAPBEXchaText 86" xfId="24176"/>
    <cellStyle name="SAPBEXchaText 87" xfId="24161"/>
    <cellStyle name="SAPBEXchaText 88" xfId="24200"/>
    <cellStyle name="SAPBEXchaText 89" xfId="24214"/>
    <cellStyle name="SAPBEXchaText 9" xfId="14448"/>
    <cellStyle name="SAPBEXchaText 9 2" xfId="14449"/>
    <cellStyle name="SAPBEXchaText 9 2 2" xfId="14450"/>
    <cellStyle name="SAPBEXchaText 9 2 3" xfId="14451"/>
    <cellStyle name="SAPBEXchaText 9 2 4" xfId="14452"/>
    <cellStyle name="SAPBEXchaText 9 3" xfId="14453"/>
    <cellStyle name="SAPBEXchaText 9 3 2" xfId="14454"/>
    <cellStyle name="SAPBEXchaText 9 4" xfId="14455"/>
    <cellStyle name="SAPBEXchaText 9 5" xfId="14456"/>
    <cellStyle name="SAPBEXchaText 9_Logistica y Vtas" xfId="14457"/>
    <cellStyle name="SAPBEXchaText 90" xfId="24258"/>
    <cellStyle name="SAPBEXchaText 91" xfId="24167"/>
    <cellStyle name="SAPBEXchaText 92" xfId="24307"/>
    <cellStyle name="SAPBEXchaText 93" xfId="24334"/>
    <cellStyle name="SAPBEXchaText 94" xfId="24362"/>
    <cellStyle name="SAPBEXchaText 95" xfId="24390"/>
    <cellStyle name="SAPBEXchaText 96" xfId="24418"/>
    <cellStyle name="SAPBEXchaText 97" xfId="24431"/>
    <cellStyle name="SAPBEXchaText 98" xfId="24471"/>
    <cellStyle name="SAPBEXchaText 99" xfId="24499"/>
    <cellStyle name="SAPBEXchaText_1Modelo Plantillas Mandato SISS Junio 09 entrega" xfId="14458"/>
    <cellStyle name="SAPBEXexcBad7" xfId="31"/>
    <cellStyle name="SAPBEXexcBad7 10" xfId="14460"/>
    <cellStyle name="SAPBEXexcBad7 10 2" xfId="14461"/>
    <cellStyle name="SAPBEXexcBad7 10 2 2" xfId="14462"/>
    <cellStyle name="SAPBEXexcBad7 10 2 3" xfId="14463"/>
    <cellStyle name="SAPBEXexcBad7 10 2 4" xfId="14464"/>
    <cellStyle name="SAPBEXexcBad7 10 3" xfId="14465"/>
    <cellStyle name="SAPBEXexcBad7 10 3 2" xfId="14466"/>
    <cellStyle name="SAPBEXexcBad7 10 4" xfId="14467"/>
    <cellStyle name="SAPBEXexcBad7 10 5" xfId="14468"/>
    <cellStyle name="SAPBEXexcBad7 10_Logistica y Vtas" xfId="14469"/>
    <cellStyle name="SAPBEXexcBad7 100" xfId="24472"/>
    <cellStyle name="SAPBEXexcBad7 101" xfId="24500"/>
    <cellStyle name="SAPBEXexcBad7 102" xfId="24566"/>
    <cellStyle name="SAPBEXexcBad7 103" xfId="24551"/>
    <cellStyle name="SAPBEXexcBad7 104" xfId="24589"/>
    <cellStyle name="SAPBEXexcBad7 105" xfId="24618"/>
    <cellStyle name="SAPBEXexcBad7 106" xfId="24645"/>
    <cellStyle name="SAPBEXexcBad7 107" xfId="24705"/>
    <cellStyle name="SAPBEXexcBad7 108" xfId="24675"/>
    <cellStyle name="SAPBEXexcBad7 109" xfId="24730"/>
    <cellStyle name="SAPBEXexcBad7 11" xfId="14470"/>
    <cellStyle name="SAPBEXexcBad7 11 2" xfId="14471"/>
    <cellStyle name="SAPBEXexcBad7 11 2 2" xfId="14472"/>
    <cellStyle name="SAPBEXexcBad7 11 2 3" xfId="14473"/>
    <cellStyle name="SAPBEXexcBad7 11 2 4" xfId="14474"/>
    <cellStyle name="SAPBEXexcBad7 11 3" xfId="14475"/>
    <cellStyle name="SAPBEXexcBad7 11 3 2" xfId="14476"/>
    <cellStyle name="SAPBEXexcBad7 11 4" xfId="14477"/>
    <cellStyle name="SAPBEXexcBad7 11 5" xfId="14478"/>
    <cellStyle name="SAPBEXexcBad7 11_Logistica y Vtas" xfId="14479"/>
    <cellStyle name="SAPBEXexcBad7 110" xfId="24761"/>
    <cellStyle name="SAPBEXexcBad7 111" xfId="24699"/>
    <cellStyle name="SAPBEXexcBad7 112" xfId="24808"/>
    <cellStyle name="SAPBEXexcBad7 113" xfId="24870"/>
    <cellStyle name="SAPBEXexcBad7 114" xfId="24860"/>
    <cellStyle name="SAPBEXexcBad7 115" xfId="24894"/>
    <cellStyle name="SAPBEXexcBad7 116" xfId="24921"/>
    <cellStyle name="SAPBEXexcBad7 117" xfId="24948"/>
    <cellStyle name="SAPBEXexcBad7 118" xfId="25024"/>
    <cellStyle name="SAPBEXexcBad7 119" xfId="24994"/>
    <cellStyle name="SAPBEXexcBad7 12" xfId="14480"/>
    <cellStyle name="SAPBEXexcBad7 12 2" xfId="14481"/>
    <cellStyle name="SAPBEXexcBad7 12 2 2" xfId="14482"/>
    <cellStyle name="SAPBEXexcBad7 12 2 3" xfId="14483"/>
    <cellStyle name="SAPBEXexcBad7 12 3" xfId="14484"/>
    <cellStyle name="SAPBEXexcBad7 12 4" xfId="14485"/>
    <cellStyle name="SAPBEXexcBad7 12 5" xfId="14486"/>
    <cellStyle name="SAPBEXexcBad7 12_Logistica y Vtas" xfId="14487"/>
    <cellStyle name="SAPBEXexcBad7 120" xfId="25135"/>
    <cellStyle name="SAPBEXexcBad7 121" xfId="25143"/>
    <cellStyle name="SAPBEXexcBad7 122" xfId="25063"/>
    <cellStyle name="SAPBEXexcBad7 123" xfId="25111"/>
    <cellStyle name="SAPBEXexcBad7 124" xfId="25203"/>
    <cellStyle name="SAPBEXexcBad7 125" xfId="25173"/>
    <cellStyle name="SAPBEXexcBad7 126" xfId="25328"/>
    <cellStyle name="SAPBEXexcBad7 127" xfId="25257"/>
    <cellStyle name="SAPBEXexcBad7 128" xfId="25227"/>
    <cellStyle name="SAPBEXexcBad7 129" xfId="25300"/>
    <cellStyle name="SAPBEXexcBad7 13" xfId="14488"/>
    <cellStyle name="SAPBEXexcBad7 13 2" xfId="14489"/>
    <cellStyle name="SAPBEXexcBad7 13 2 2" xfId="14490"/>
    <cellStyle name="SAPBEXexcBad7 13 3" xfId="14491"/>
    <cellStyle name="SAPBEXexcBad7 13 4" xfId="14492"/>
    <cellStyle name="SAPBEXexcBad7 13 5" xfId="14493"/>
    <cellStyle name="SAPBEXexcBad7 130" xfId="25356"/>
    <cellStyle name="SAPBEXexcBad7 131" xfId="25346"/>
    <cellStyle name="SAPBEXexcBad7 132" xfId="25380"/>
    <cellStyle name="SAPBEXexcBad7 133" xfId="25407"/>
    <cellStyle name="SAPBEXexcBad7 134" xfId="25437"/>
    <cellStyle name="SAPBEXexcBad7 135" xfId="25453"/>
    <cellStyle name="SAPBEXexcBad7 136" xfId="25522"/>
    <cellStyle name="SAPBEXexcBad7 137" xfId="25514"/>
    <cellStyle name="SAPBEXexcBad7 138" xfId="25546"/>
    <cellStyle name="SAPBEXexcBad7 139" xfId="25606"/>
    <cellStyle name="SAPBEXexcBad7 14" xfId="14494"/>
    <cellStyle name="SAPBEXexcBad7 14 2" xfId="14495"/>
    <cellStyle name="SAPBEXexcBad7 14 2 2" xfId="14496"/>
    <cellStyle name="SAPBEXexcBad7 14 3" xfId="14497"/>
    <cellStyle name="SAPBEXexcBad7 14 4" xfId="14498"/>
    <cellStyle name="SAPBEXexcBad7 14 5" xfId="14499"/>
    <cellStyle name="SAPBEXexcBad7 140" xfId="25598"/>
    <cellStyle name="SAPBEXexcBad7 141" xfId="25630"/>
    <cellStyle name="SAPBEXexcBad7 142" xfId="25690"/>
    <cellStyle name="SAPBEXexcBad7 143" xfId="25682"/>
    <cellStyle name="SAPBEXexcBad7 144" xfId="25714"/>
    <cellStyle name="SAPBEXexcBad7 145" xfId="25773"/>
    <cellStyle name="SAPBEXexcBad7 146" xfId="25757"/>
    <cellStyle name="SAPBEXexcBad7 147" xfId="25764"/>
    <cellStyle name="SAPBEXexcBad7 148" xfId="25844"/>
    <cellStyle name="SAPBEXexcBad7 149" xfId="25887"/>
    <cellStyle name="SAPBEXexcBad7 15" xfId="14500"/>
    <cellStyle name="SAPBEXexcBad7 15 2" xfId="14501"/>
    <cellStyle name="SAPBEXexcBad7 15 2 2" xfId="14502"/>
    <cellStyle name="SAPBEXexcBad7 15 3" xfId="14503"/>
    <cellStyle name="SAPBEXexcBad7 15 4" xfId="14504"/>
    <cellStyle name="SAPBEXexcBad7 15 5" xfId="14505"/>
    <cellStyle name="SAPBEXexcBad7 150" xfId="25878"/>
    <cellStyle name="SAPBEXexcBad7 151" xfId="25911"/>
    <cellStyle name="SAPBEXexcBad7 152" xfId="25938"/>
    <cellStyle name="SAPBEXexcBad7 153" xfId="25999"/>
    <cellStyle name="SAPBEXexcBad7 154" xfId="25990"/>
    <cellStyle name="SAPBEXexcBad7 155" xfId="26023"/>
    <cellStyle name="SAPBEXexcBad7 156" xfId="26050"/>
    <cellStyle name="SAPBEXexcBad7 157" xfId="26113"/>
    <cellStyle name="SAPBEXexcBad7 158" xfId="26105"/>
    <cellStyle name="SAPBEXexcBad7 159" xfId="26137"/>
    <cellStyle name="SAPBEXexcBad7 16" xfId="14506"/>
    <cellStyle name="SAPBEXexcBad7 16 2" xfId="14507"/>
    <cellStyle name="SAPBEXexcBad7 16 2 2" xfId="14508"/>
    <cellStyle name="SAPBEXexcBad7 16 3" xfId="14509"/>
    <cellStyle name="SAPBEXexcBad7 16 4" xfId="14510"/>
    <cellStyle name="SAPBEXexcBad7 16 5" xfId="14511"/>
    <cellStyle name="SAPBEXexcBad7 160" xfId="26201"/>
    <cellStyle name="SAPBEXexcBad7 161" xfId="26231"/>
    <cellStyle name="SAPBEXexcBad7 162" xfId="26291"/>
    <cellStyle name="SAPBEXexcBad7 163" xfId="26268"/>
    <cellStyle name="SAPBEXexcBad7 164" xfId="26316"/>
    <cellStyle name="SAPBEXexcBad7 165" xfId="26343"/>
    <cellStyle name="SAPBEXexcBad7 166" xfId="26370"/>
    <cellStyle name="SAPBEXexcBad7 167" xfId="26394"/>
    <cellStyle name="SAPBEXexcBad7 168" xfId="26418"/>
    <cellStyle name="SAPBEXexcBad7 169" xfId="26499"/>
    <cellStyle name="SAPBEXexcBad7 17" xfId="14512"/>
    <cellStyle name="SAPBEXexcBad7 17 2" xfId="14513"/>
    <cellStyle name="SAPBEXexcBad7 17 2 2" xfId="14514"/>
    <cellStyle name="SAPBEXexcBad7 17 3" xfId="14515"/>
    <cellStyle name="SAPBEXexcBad7 17 4" xfId="14516"/>
    <cellStyle name="SAPBEXexcBad7 17 5" xfId="14517"/>
    <cellStyle name="SAPBEXexcBad7 170" xfId="26472"/>
    <cellStyle name="SAPBEXexcBad7 171" xfId="26524"/>
    <cellStyle name="SAPBEXexcBad7 172" xfId="26553"/>
    <cellStyle name="SAPBEXexcBad7 173" xfId="26582"/>
    <cellStyle name="SAPBEXexcBad7 174" xfId="26610"/>
    <cellStyle name="SAPBEXexcBad7 175" xfId="26638"/>
    <cellStyle name="SAPBEXexcBad7 176" xfId="26666"/>
    <cellStyle name="SAPBEXexcBad7 177" xfId="26694"/>
    <cellStyle name="SAPBEXexcBad7 178" xfId="26722"/>
    <cellStyle name="SAPBEXexcBad7 179" xfId="26749"/>
    <cellStyle name="SAPBEXexcBad7 18" xfId="14518"/>
    <cellStyle name="SAPBEXexcBad7 18 2" xfId="14519"/>
    <cellStyle name="SAPBEXexcBad7 18 2 2" xfId="14520"/>
    <cellStyle name="SAPBEXexcBad7 18 3" xfId="14521"/>
    <cellStyle name="SAPBEXexcBad7 18 4" xfId="14522"/>
    <cellStyle name="SAPBEXexcBad7 18 5" xfId="14523"/>
    <cellStyle name="SAPBEXexcBad7 180" xfId="26776"/>
    <cellStyle name="SAPBEXexcBad7 181" xfId="26800"/>
    <cellStyle name="SAPBEXexcBad7 182" xfId="26824"/>
    <cellStyle name="SAPBEXexcBad7 183" xfId="26901"/>
    <cellStyle name="SAPBEXexcBad7 184" xfId="26877"/>
    <cellStyle name="SAPBEXexcBad7 185" xfId="26926"/>
    <cellStyle name="SAPBEXexcBad7 186" xfId="26954"/>
    <cellStyle name="SAPBEXexcBad7 187" xfId="26981"/>
    <cellStyle name="SAPBEXexcBad7 188" xfId="27008"/>
    <cellStyle name="SAPBEXexcBad7 189" xfId="27032"/>
    <cellStyle name="SAPBEXexcBad7 19" xfId="14524"/>
    <cellStyle name="SAPBEXexcBad7 19 2" xfId="14525"/>
    <cellStyle name="SAPBEXexcBad7 19 2 2" xfId="14526"/>
    <cellStyle name="SAPBEXexcBad7 19 3" xfId="14527"/>
    <cellStyle name="SAPBEXexcBad7 19 4" xfId="14528"/>
    <cellStyle name="SAPBEXexcBad7 19 5" xfId="14529"/>
    <cellStyle name="SAPBEXexcBad7 190" xfId="27056"/>
    <cellStyle name="SAPBEXexcBad7 191" xfId="27137"/>
    <cellStyle name="SAPBEXexcBad7 192" xfId="27110"/>
    <cellStyle name="SAPBEXexcBad7 193" xfId="27162"/>
    <cellStyle name="SAPBEXexcBad7 194" xfId="27191"/>
    <cellStyle name="SAPBEXexcBad7 195" xfId="27220"/>
    <cellStyle name="SAPBEXexcBad7 196" xfId="27248"/>
    <cellStyle name="SAPBEXexcBad7 197" xfId="27276"/>
    <cellStyle name="SAPBEXexcBad7 198" xfId="27304"/>
    <cellStyle name="SAPBEXexcBad7 199" xfId="27332"/>
    <cellStyle name="SAPBEXexcBad7 2" xfId="73"/>
    <cellStyle name="SAPBEXexcBad7 2 10" xfId="14531"/>
    <cellStyle name="SAPBEXexcBad7 2 10 2" xfId="14532"/>
    <cellStyle name="SAPBEXexcBad7 2 10 3" xfId="14533"/>
    <cellStyle name="SAPBEXexcBad7 2 11" xfId="14534"/>
    <cellStyle name="SAPBEXexcBad7 2 11 2" xfId="14535"/>
    <cellStyle name="SAPBEXexcBad7 2 12" xfId="14536"/>
    <cellStyle name="SAPBEXexcBad7 2 12 2" xfId="14537"/>
    <cellStyle name="SAPBEXexcBad7 2 13" xfId="14538"/>
    <cellStyle name="SAPBEXexcBad7 2 13 2" xfId="14539"/>
    <cellStyle name="SAPBEXexcBad7 2 14" xfId="14540"/>
    <cellStyle name="SAPBEXexcBad7 2 14 2" xfId="14541"/>
    <cellStyle name="SAPBEXexcBad7 2 15" xfId="14542"/>
    <cellStyle name="SAPBEXexcBad7 2 15 2" xfId="14543"/>
    <cellStyle name="SAPBEXexcBad7 2 16" xfId="14544"/>
    <cellStyle name="SAPBEXexcBad7 2 17" xfId="14545"/>
    <cellStyle name="SAPBEXexcBad7 2 18" xfId="14546"/>
    <cellStyle name="SAPBEXexcBad7 2 19" xfId="14547"/>
    <cellStyle name="SAPBEXexcBad7 2 2" xfId="14548"/>
    <cellStyle name="SAPBEXexcBad7 2 2 2" xfId="14549"/>
    <cellStyle name="SAPBEXexcBad7 2 2 2 2" xfId="14550"/>
    <cellStyle name="SAPBEXexcBad7 2 2 2 3" xfId="14551"/>
    <cellStyle name="SAPBEXexcBad7 2 2 3" xfId="14552"/>
    <cellStyle name="SAPBEXexcBad7 2 2 4" xfId="14553"/>
    <cellStyle name="SAPBEXexcBad7 2 2 5" xfId="14554"/>
    <cellStyle name="SAPBEXexcBad7 2 2_Logistica y Vtas" xfId="14555"/>
    <cellStyle name="SAPBEXexcBad7 2 20" xfId="14556"/>
    <cellStyle name="SAPBEXexcBad7 2 21" xfId="14557"/>
    <cellStyle name="SAPBEXexcBad7 2 22" xfId="14530"/>
    <cellStyle name="SAPBEXexcBad7 2 3" xfId="14558"/>
    <cellStyle name="SAPBEXexcBad7 2 3 2" xfId="14559"/>
    <cellStyle name="SAPBEXexcBad7 2 3 3" xfId="14560"/>
    <cellStyle name="SAPBEXexcBad7 2 4" xfId="14561"/>
    <cellStyle name="SAPBEXexcBad7 2 4 2" xfId="14562"/>
    <cellStyle name="SAPBEXexcBad7 2 5" xfId="14563"/>
    <cellStyle name="SAPBEXexcBad7 2 5 2" xfId="14564"/>
    <cellStyle name="SAPBEXexcBad7 2 6" xfId="14565"/>
    <cellStyle name="SAPBEXexcBad7 2 6 2" xfId="14566"/>
    <cellStyle name="SAPBEXexcBad7 2 7" xfId="14567"/>
    <cellStyle name="SAPBEXexcBad7 2 7 2" xfId="14568"/>
    <cellStyle name="SAPBEXexcBad7 2 8" xfId="14569"/>
    <cellStyle name="SAPBEXexcBad7 2 8 2" xfId="14570"/>
    <cellStyle name="SAPBEXexcBad7 2 9" xfId="14571"/>
    <cellStyle name="SAPBEXexcBad7 2 9 2" xfId="14572"/>
    <cellStyle name="SAPBEXexcBad7 2_ANTES Y DESPUES MB ANA" xfId="14573"/>
    <cellStyle name="SAPBEXexcBad7 20" xfId="14574"/>
    <cellStyle name="SAPBEXexcBad7 20 2" xfId="14575"/>
    <cellStyle name="SAPBEXexcBad7 20 2 2" xfId="14576"/>
    <cellStyle name="SAPBEXexcBad7 20 3" xfId="14577"/>
    <cellStyle name="SAPBEXexcBad7 20 4" xfId="14578"/>
    <cellStyle name="SAPBEXexcBad7 20 5" xfId="14579"/>
    <cellStyle name="SAPBEXexcBad7 200" xfId="27360"/>
    <cellStyle name="SAPBEXexcBad7 201" xfId="27387"/>
    <cellStyle name="SAPBEXexcBad7 202" xfId="27414"/>
    <cellStyle name="SAPBEXexcBad7 203" xfId="27438"/>
    <cellStyle name="SAPBEXexcBad7 204" xfId="27462"/>
    <cellStyle name="SAPBEXexcBad7 205" xfId="27548"/>
    <cellStyle name="SAPBEXexcBad7 206" xfId="27516"/>
    <cellStyle name="SAPBEXexcBad7 207" xfId="27573"/>
    <cellStyle name="SAPBEXexcBad7 208" xfId="27602"/>
    <cellStyle name="SAPBEXexcBad7 209" xfId="27631"/>
    <cellStyle name="SAPBEXexcBad7 21" xfId="14580"/>
    <cellStyle name="SAPBEXexcBad7 21 2" xfId="14581"/>
    <cellStyle name="SAPBEXexcBad7 21 2 2" xfId="14582"/>
    <cellStyle name="SAPBEXexcBad7 21 3" xfId="14583"/>
    <cellStyle name="SAPBEXexcBad7 21 4" xfId="14584"/>
    <cellStyle name="SAPBEXexcBad7 21 5" xfId="14585"/>
    <cellStyle name="SAPBEXexcBad7 210" xfId="27660"/>
    <cellStyle name="SAPBEXexcBad7 211" xfId="27689"/>
    <cellStyle name="SAPBEXexcBad7 212" xfId="27718"/>
    <cellStyle name="SAPBEXexcBad7 213" xfId="27747"/>
    <cellStyle name="SAPBEXexcBad7 214" xfId="27776"/>
    <cellStyle name="SAPBEXexcBad7 215" xfId="27805"/>
    <cellStyle name="SAPBEXexcBad7 216" xfId="27834"/>
    <cellStyle name="SAPBEXexcBad7 217" xfId="27863"/>
    <cellStyle name="SAPBEXexcBad7 218" xfId="27892"/>
    <cellStyle name="SAPBEXexcBad7 219" xfId="27921"/>
    <cellStyle name="SAPBEXexcBad7 22" xfId="14586"/>
    <cellStyle name="SAPBEXexcBad7 22 2" xfId="14587"/>
    <cellStyle name="SAPBEXexcBad7 22 2 2" xfId="14588"/>
    <cellStyle name="SAPBEXexcBad7 22 3" xfId="14589"/>
    <cellStyle name="SAPBEXexcBad7 22 4" xfId="14590"/>
    <cellStyle name="SAPBEXexcBad7 22 5" xfId="14591"/>
    <cellStyle name="SAPBEXexcBad7 220" xfId="27950"/>
    <cellStyle name="SAPBEXexcBad7 221" xfId="27979"/>
    <cellStyle name="SAPBEXexcBad7 222" xfId="28008"/>
    <cellStyle name="SAPBEXexcBad7 223" xfId="28037"/>
    <cellStyle name="SAPBEXexcBad7 224" xfId="28066"/>
    <cellStyle name="SAPBEXexcBad7 225" xfId="28097"/>
    <cellStyle name="SAPBEXexcBad7 226" xfId="28123"/>
    <cellStyle name="SAPBEXexcBad7 227" xfId="28153"/>
    <cellStyle name="SAPBEXexcBad7 228" xfId="28182"/>
    <cellStyle name="SAPBEXexcBad7 229" xfId="28211"/>
    <cellStyle name="SAPBEXexcBad7 23" xfId="14592"/>
    <cellStyle name="SAPBEXexcBad7 23 2" xfId="14593"/>
    <cellStyle name="SAPBEXexcBad7 23 2 2" xfId="14594"/>
    <cellStyle name="SAPBEXexcBad7 23 3" xfId="14595"/>
    <cellStyle name="SAPBEXexcBad7 23 4" xfId="14596"/>
    <cellStyle name="SAPBEXexcBad7 23 5" xfId="14597"/>
    <cellStyle name="SAPBEXexcBad7 230" xfId="28240"/>
    <cellStyle name="SAPBEXexcBad7 231" xfId="28269"/>
    <cellStyle name="SAPBEXexcBad7 232" xfId="28298"/>
    <cellStyle name="SAPBEXexcBad7 233" xfId="28327"/>
    <cellStyle name="SAPBEXexcBad7 234" xfId="28356"/>
    <cellStyle name="SAPBEXexcBad7 235" xfId="28385"/>
    <cellStyle name="SAPBEXexcBad7 236" xfId="28414"/>
    <cellStyle name="SAPBEXexcBad7 237" xfId="28443"/>
    <cellStyle name="SAPBEXexcBad7 238" xfId="28471"/>
    <cellStyle name="SAPBEXexcBad7 239" xfId="28499"/>
    <cellStyle name="SAPBEXexcBad7 24" xfId="14598"/>
    <cellStyle name="SAPBEXexcBad7 24 2" xfId="14599"/>
    <cellStyle name="SAPBEXexcBad7 24 2 2" xfId="14600"/>
    <cellStyle name="SAPBEXexcBad7 24 3" xfId="14601"/>
    <cellStyle name="SAPBEXexcBad7 24 4" xfId="14602"/>
    <cellStyle name="SAPBEXexcBad7 24 5" xfId="14603"/>
    <cellStyle name="SAPBEXexcBad7 240" xfId="28527"/>
    <cellStyle name="SAPBEXexcBad7 241" xfId="28556"/>
    <cellStyle name="SAPBEXexcBad7 242" xfId="28584"/>
    <cellStyle name="SAPBEXexcBad7 243" xfId="28610"/>
    <cellStyle name="SAPBEXexcBad7 244" xfId="28636"/>
    <cellStyle name="SAPBEXexcBad7 245" xfId="28662"/>
    <cellStyle name="SAPBEXexcBad7 246" xfId="28688"/>
    <cellStyle name="SAPBEXexcBad7 247" xfId="28714"/>
    <cellStyle name="SAPBEXexcBad7 248" xfId="28739"/>
    <cellStyle name="SAPBEXexcBad7 249" xfId="28764"/>
    <cellStyle name="SAPBEXexcBad7 25" xfId="14604"/>
    <cellStyle name="SAPBEXexcBad7 25 2" xfId="14605"/>
    <cellStyle name="SAPBEXexcBad7 25 2 2" xfId="14606"/>
    <cellStyle name="SAPBEXexcBad7 25 3" xfId="14607"/>
    <cellStyle name="SAPBEXexcBad7 25 4" xfId="14608"/>
    <cellStyle name="SAPBEXexcBad7 25 5" xfId="14609"/>
    <cellStyle name="SAPBEXexcBad7 250" xfId="28789"/>
    <cellStyle name="SAPBEXexcBad7 251" xfId="28814"/>
    <cellStyle name="SAPBEXexcBad7 252" xfId="28839"/>
    <cellStyle name="SAPBEXexcBad7 253" xfId="28921"/>
    <cellStyle name="SAPBEXexcBad7 254" xfId="28894"/>
    <cellStyle name="SAPBEXexcBad7 255" xfId="29012"/>
    <cellStyle name="SAPBEXexcBad7 256" xfId="28915"/>
    <cellStyle name="SAPBEXexcBad7 257" xfId="29029"/>
    <cellStyle name="SAPBEXexcBad7 258" xfId="28966"/>
    <cellStyle name="SAPBEXexcBad7 259" xfId="29053"/>
    <cellStyle name="SAPBEXexcBad7 26" xfId="14610"/>
    <cellStyle name="SAPBEXexcBad7 26 2" xfId="14611"/>
    <cellStyle name="SAPBEXexcBad7 26 2 2" xfId="14612"/>
    <cellStyle name="SAPBEXexcBad7 26 3" xfId="14613"/>
    <cellStyle name="SAPBEXexcBad7 26 4" xfId="14614"/>
    <cellStyle name="SAPBEXexcBad7 26 5" xfId="14615"/>
    <cellStyle name="SAPBEXexcBad7 260" xfId="29080"/>
    <cellStyle name="SAPBEXexcBad7 27" xfId="14616"/>
    <cellStyle name="SAPBEXexcBad7 27 2" xfId="14617"/>
    <cellStyle name="SAPBEXexcBad7 27 2 2" xfId="14618"/>
    <cellStyle name="SAPBEXexcBad7 27 3" xfId="14619"/>
    <cellStyle name="SAPBEXexcBad7 27 4" xfId="14620"/>
    <cellStyle name="SAPBEXexcBad7 27 5" xfId="14621"/>
    <cellStyle name="SAPBEXexcBad7 28" xfId="14622"/>
    <cellStyle name="SAPBEXexcBad7 28 2" xfId="14623"/>
    <cellStyle name="SAPBEXexcBad7 28 2 2" xfId="14624"/>
    <cellStyle name="SAPBEXexcBad7 28 3" xfId="14625"/>
    <cellStyle name="SAPBEXexcBad7 28 4" xfId="14626"/>
    <cellStyle name="SAPBEXexcBad7 28 5" xfId="14627"/>
    <cellStyle name="SAPBEXexcBad7 29" xfId="14628"/>
    <cellStyle name="SAPBEXexcBad7 29 2" xfId="14629"/>
    <cellStyle name="SAPBEXexcBad7 29 3" xfId="14630"/>
    <cellStyle name="SAPBEXexcBad7 29 4" xfId="14631"/>
    <cellStyle name="SAPBEXexcBad7 3" xfId="14632"/>
    <cellStyle name="SAPBEXexcBad7 3 2" xfId="14633"/>
    <cellStyle name="SAPBEXexcBad7 3 2 2" xfId="14634"/>
    <cellStyle name="SAPBEXexcBad7 3 2 3" xfId="14635"/>
    <cellStyle name="SAPBEXexcBad7 3 2 4" xfId="14636"/>
    <cellStyle name="SAPBEXexcBad7 3 3" xfId="14637"/>
    <cellStyle name="SAPBEXexcBad7 3 3 2" xfId="14638"/>
    <cellStyle name="SAPBEXexcBad7 3 4" xfId="14639"/>
    <cellStyle name="SAPBEXexcBad7 3 4 2" xfId="14640"/>
    <cellStyle name="SAPBEXexcBad7 3 5" xfId="14641"/>
    <cellStyle name="SAPBEXexcBad7 3 6" xfId="14642"/>
    <cellStyle name="SAPBEXexcBad7 3 7" xfId="14643"/>
    <cellStyle name="SAPBEXexcBad7 3 8" xfId="14644"/>
    <cellStyle name="SAPBEXexcBad7 3 9" xfId="28923"/>
    <cellStyle name="SAPBEXexcBad7 3_Logistica y Vtas" xfId="14645"/>
    <cellStyle name="SAPBEXexcBad7 30" xfId="14646"/>
    <cellStyle name="SAPBEXexcBad7 30 2" xfId="14647"/>
    <cellStyle name="SAPBEXexcBad7 30 3" xfId="14648"/>
    <cellStyle name="SAPBEXexcBad7 30 4" xfId="14649"/>
    <cellStyle name="SAPBEXexcBad7 31" xfId="14650"/>
    <cellStyle name="SAPBEXexcBad7 31 2" xfId="14651"/>
    <cellStyle name="SAPBEXexcBad7 31 3" xfId="14652"/>
    <cellStyle name="SAPBEXexcBad7 31 4" xfId="14653"/>
    <cellStyle name="SAPBEXexcBad7 32" xfId="14654"/>
    <cellStyle name="SAPBEXexcBad7 32 2" xfId="14655"/>
    <cellStyle name="SAPBEXexcBad7 32 3" xfId="14656"/>
    <cellStyle name="SAPBEXexcBad7 32 4" xfId="14657"/>
    <cellStyle name="SAPBEXexcBad7 33" xfId="14658"/>
    <cellStyle name="SAPBEXexcBad7 33 2" xfId="14659"/>
    <cellStyle name="SAPBEXexcBad7 33 3" xfId="14660"/>
    <cellStyle name="SAPBEXexcBad7 34" xfId="14661"/>
    <cellStyle name="SAPBEXexcBad7 34 2" xfId="14662"/>
    <cellStyle name="SAPBEXexcBad7 34 3" xfId="14663"/>
    <cellStyle name="SAPBEXexcBad7 35" xfId="14664"/>
    <cellStyle name="SAPBEXexcBad7 35 2" xfId="14665"/>
    <cellStyle name="SAPBEXexcBad7 35 3" xfId="14666"/>
    <cellStyle name="SAPBEXexcBad7 36" xfId="14667"/>
    <cellStyle name="SAPBEXexcBad7 36 2" xfId="14668"/>
    <cellStyle name="SAPBEXexcBad7 37" xfId="14669"/>
    <cellStyle name="SAPBEXexcBad7 37 2" xfId="14670"/>
    <cellStyle name="SAPBEXexcBad7 38" xfId="14671"/>
    <cellStyle name="SAPBEXexcBad7 38 2" xfId="14672"/>
    <cellStyle name="SAPBEXexcBad7 39" xfId="14673"/>
    <cellStyle name="SAPBEXexcBad7 39 2" xfId="14674"/>
    <cellStyle name="SAPBEXexcBad7 4" xfId="14675"/>
    <cellStyle name="SAPBEXexcBad7 4 2" xfId="14676"/>
    <cellStyle name="SAPBEXexcBad7 4 2 2" xfId="14677"/>
    <cellStyle name="SAPBEXexcBad7 4 2 3" xfId="14678"/>
    <cellStyle name="SAPBEXexcBad7 4 2 4" xfId="14679"/>
    <cellStyle name="SAPBEXexcBad7 4 3" xfId="14680"/>
    <cellStyle name="SAPBEXexcBad7 4 3 2" xfId="14681"/>
    <cellStyle name="SAPBEXexcBad7 4 4" xfId="14682"/>
    <cellStyle name="SAPBEXexcBad7 4 5" xfId="14683"/>
    <cellStyle name="SAPBEXexcBad7 4 6" xfId="14684"/>
    <cellStyle name="SAPBEXexcBad7 4_Logistica y Vtas" xfId="14685"/>
    <cellStyle name="SAPBEXexcBad7 40" xfId="14686"/>
    <cellStyle name="SAPBEXexcBad7 40 2" xfId="14687"/>
    <cellStyle name="SAPBEXexcBad7 41" xfId="14688"/>
    <cellStyle name="SAPBEXexcBad7 41 2" xfId="14689"/>
    <cellStyle name="SAPBEXexcBad7 42" xfId="14690"/>
    <cellStyle name="SAPBEXexcBad7 42 2" xfId="14691"/>
    <cellStyle name="SAPBEXexcBad7 43" xfId="14692"/>
    <cellStyle name="SAPBEXexcBad7 43 2" xfId="14693"/>
    <cellStyle name="SAPBEXexcBad7 44" xfId="14694"/>
    <cellStyle name="SAPBEXexcBad7 44 2" xfId="14695"/>
    <cellStyle name="SAPBEXexcBad7 45" xfId="14696"/>
    <cellStyle name="SAPBEXexcBad7 45 2" xfId="14697"/>
    <cellStyle name="SAPBEXexcBad7 46" xfId="14698"/>
    <cellStyle name="SAPBEXexcBad7 46 2" xfId="14699"/>
    <cellStyle name="SAPBEXexcBad7 47" xfId="14700"/>
    <cellStyle name="SAPBEXexcBad7 48" xfId="14701"/>
    <cellStyle name="SAPBEXexcBad7 49" xfId="14702"/>
    <cellStyle name="SAPBEXexcBad7 5" xfId="14703"/>
    <cellStyle name="SAPBEXexcBad7 5 2" xfId="14704"/>
    <cellStyle name="SAPBEXexcBad7 5 2 2" xfId="14705"/>
    <cellStyle name="SAPBEXexcBad7 5 2 3" xfId="14706"/>
    <cellStyle name="SAPBEXexcBad7 5 2 4" xfId="14707"/>
    <cellStyle name="SAPBEXexcBad7 5 3" xfId="14708"/>
    <cellStyle name="SAPBEXexcBad7 5 3 2" xfId="14709"/>
    <cellStyle name="SAPBEXexcBad7 5 4" xfId="14710"/>
    <cellStyle name="SAPBEXexcBad7 5 5" xfId="14711"/>
    <cellStyle name="SAPBEXexcBad7 5_Logistica y Vtas" xfId="14712"/>
    <cellStyle name="SAPBEXexcBad7 50" xfId="14713"/>
    <cellStyle name="SAPBEXexcBad7 51" xfId="14714"/>
    <cellStyle name="SAPBEXexcBad7 52" xfId="14715"/>
    <cellStyle name="SAPBEXexcBad7 53" xfId="14716"/>
    <cellStyle name="SAPBEXexcBad7 54" xfId="14717"/>
    <cellStyle name="SAPBEXexcBad7 55" xfId="14718"/>
    <cellStyle name="SAPBEXexcBad7 56" xfId="14719"/>
    <cellStyle name="SAPBEXexcBad7 57" xfId="14720"/>
    <cellStyle name="SAPBEXexcBad7 58" xfId="14721"/>
    <cellStyle name="SAPBEXexcBad7 59" xfId="14722"/>
    <cellStyle name="SAPBEXexcBad7 6" xfId="14723"/>
    <cellStyle name="SAPBEXexcBad7 6 2" xfId="14724"/>
    <cellStyle name="SAPBEXexcBad7 6 2 2" xfId="14725"/>
    <cellStyle name="SAPBEXexcBad7 6 2 3" xfId="14726"/>
    <cellStyle name="SAPBEXexcBad7 6 2 4" xfId="14727"/>
    <cellStyle name="SAPBEXexcBad7 6 3" xfId="14728"/>
    <cellStyle name="SAPBEXexcBad7 6 3 2" xfId="14729"/>
    <cellStyle name="SAPBEXexcBad7 6 4" xfId="14730"/>
    <cellStyle name="SAPBEXexcBad7 6 5" xfId="14731"/>
    <cellStyle name="SAPBEXexcBad7 6_Logistica y Vtas" xfId="14732"/>
    <cellStyle name="SAPBEXexcBad7 60" xfId="14733"/>
    <cellStyle name="SAPBEXexcBad7 61" xfId="14734"/>
    <cellStyle name="SAPBEXexcBad7 62" xfId="14735"/>
    <cellStyle name="SAPBEXexcBad7 63" xfId="14736"/>
    <cellStyle name="SAPBEXexcBad7 64" xfId="14737"/>
    <cellStyle name="SAPBEXexcBad7 65" xfId="14738"/>
    <cellStyle name="SAPBEXexcBad7 66" xfId="14739"/>
    <cellStyle name="SAPBEXexcBad7 67" xfId="14740"/>
    <cellStyle name="SAPBEXexcBad7 68" xfId="14741"/>
    <cellStyle name="SAPBEXexcBad7 69" xfId="14742"/>
    <cellStyle name="SAPBEXexcBad7 7" xfId="14743"/>
    <cellStyle name="SAPBEXexcBad7 7 2" xfId="14744"/>
    <cellStyle name="SAPBEXexcBad7 7 2 2" xfId="14745"/>
    <cellStyle name="SAPBEXexcBad7 7 2 3" xfId="14746"/>
    <cellStyle name="SAPBEXexcBad7 7 2 4" xfId="14747"/>
    <cellStyle name="SAPBEXexcBad7 7 3" xfId="14748"/>
    <cellStyle name="SAPBEXexcBad7 7 3 2" xfId="14749"/>
    <cellStyle name="SAPBEXexcBad7 7 4" xfId="14750"/>
    <cellStyle name="SAPBEXexcBad7 7 5" xfId="14751"/>
    <cellStyle name="SAPBEXexcBad7 7_Logistica y Vtas" xfId="14752"/>
    <cellStyle name="SAPBEXexcBad7 70" xfId="14753"/>
    <cellStyle name="SAPBEXexcBad7 71" xfId="14754"/>
    <cellStyle name="SAPBEXexcBad7 72" xfId="14755"/>
    <cellStyle name="SAPBEXexcBad7 73" xfId="14756"/>
    <cellStyle name="SAPBEXexcBad7 74" xfId="14757"/>
    <cellStyle name="SAPBEXexcBad7 75" xfId="14758"/>
    <cellStyle name="SAPBEXexcBad7 76" xfId="14759"/>
    <cellStyle name="SAPBEXexcBad7 77" xfId="14760"/>
    <cellStyle name="SAPBEXexcBad7 78" xfId="14761"/>
    <cellStyle name="SAPBEXexcBad7 79" xfId="14762"/>
    <cellStyle name="SAPBEXexcBad7 8" xfId="14763"/>
    <cellStyle name="SAPBEXexcBad7 8 2" xfId="14764"/>
    <cellStyle name="SAPBEXexcBad7 8 2 2" xfId="14765"/>
    <cellStyle name="SAPBEXexcBad7 8 2 3" xfId="14766"/>
    <cellStyle name="SAPBEXexcBad7 8 2 4" xfId="14767"/>
    <cellStyle name="SAPBEXexcBad7 8 3" xfId="14768"/>
    <cellStyle name="SAPBEXexcBad7 8 3 2" xfId="14769"/>
    <cellStyle name="SAPBEXexcBad7 8 4" xfId="14770"/>
    <cellStyle name="SAPBEXexcBad7 8 5" xfId="14771"/>
    <cellStyle name="SAPBEXexcBad7 8_Logistica y Vtas" xfId="14772"/>
    <cellStyle name="SAPBEXexcBad7 80" xfId="14773"/>
    <cellStyle name="SAPBEXexcBad7 81" xfId="14774"/>
    <cellStyle name="SAPBEXexcBad7 82" xfId="14775"/>
    <cellStyle name="SAPBEXexcBad7 83" xfId="14776"/>
    <cellStyle name="SAPBEXexcBad7 84" xfId="14459"/>
    <cellStyle name="SAPBEXexcBad7 85" xfId="24070"/>
    <cellStyle name="SAPBEXexcBad7 86" xfId="24111"/>
    <cellStyle name="SAPBEXexcBad7 87" xfId="24104"/>
    <cellStyle name="SAPBEXexcBad7 88" xfId="24177"/>
    <cellStyle name="SAPBEXexcBad7 89" xfId="24160"/>
    <cellStyle name="SAPBEXexcBad7 9" xfId="14777"/>
    <cellStyle name="SAPBEXexcBad7 9 2" xfId="14778"/>
    <cellStyle name="SAPBEXexcBad7 9 2 2" xfId="14779"/>
    <cellStyle name="SAPBEXexcBad7 9 2 3" xfId="14780"/>
    <cellStyle name="SAPBEXexcBad7 9 2 4" xfId="14781"/>
    <cellStyle name="SAPBEXexcBad7 9 3" xfId="14782"/>
    <cellStyle name="SAPBEXexcBad7 9 3 2" xfId="14783"/>
    <cellStyle name="SAPBEXexcBad7 9 4" xfId="14784"/>
    <cellStyle name="SAPBEXexcBad7 9 5" xfId="14785"/>
    <cellStyle name="SAPBEXexcBad7 9_Logistica y Vtas" xfId="14786"/>
    <cellStyle name="SAPBEXexcBad7 90" xfId="24201"/>
    <cellStyle name="SAPBEXexcBad7 91" xfId="24227"/>
    <cellStyle name="SAPBEXexcBad7 92" xfId="24260"/>
    <cellStyle name="SAPBEXexcBad7 93" xfId="24164"/>
    <cellStyle name="SAPBEXexcBad7 94" xfId="24308"/>
    <cellStyle name="SAPBEXexcBad7 95" xfId="24335"/>
    <cellStyle name="SAPBEXexcBad7 96" xfId="24363"/>
    <cellStyle name="SAPBEXexcBad7 97" xfId="24391"/>
    <cellStyle name="SAPBEXexcBad7 98" xfId="24419"/>
    <cellStyle name="SAPBEXexcBad7 99" xfId="24444"/>
    <cellStyle name="SAPBEXexcBad7_1Modelo Plantillas Mandato SISS Junio 09 entrega" xfId="14787"/>
    <cellStyle name="SAPBEXexcBad8" xfId="32"/>
    <cellStyle name="SAPBEXexcBad8 10" xfId="14789"/>
    <cellStyle name="SAPBEXexcBad8 10 2" xfId="14790"/>
    <cellStyle name="SAPBEXexcBad8 10 2 2" xfId="14791"/>
    <cellStyle name="SAPBEXexcBad8 10 2 3" xfId="14792"/>
    <cellStyle name="SAPBEXexcBad8 10 2 4" xfId="14793"/>
    <cellStyle name="SAPBEXexcBad8 10 3" xfId="14794"/>
    <cellStyle name="SAPBEXexcBad8 10 3 2" xfId="14795"/>
    <cellStyle name="SAPBEXexcBad8 10 4" xfId="14796"/>
    <cellStyle name="SAPBEXexcBad8 10 5" xfId="14797"/>
    <cellStyle name="SAPBEXexcBad8 10_Logistica y Vtas" xfId="14798"/>
    <cellStyle name="SAPBEXexcBad8 100" xfId="24473"/>
    <cellStyle name="SAPBEXexcBad8 101" xfId="24501"/>
    <cellStyle name="SAPBEXexcBad8 102" xfId="24567"/>
    <cellStyle name="SAPBEXexcBad8 103" xfId="24550"/>
    <cellStyle name="SAPBEXexcBad8 104" xfId="24590"/>
    <cellStyle name="SAPBEXexcBad8 105" xfId="24619"/>
    <cellStyle name="SAPBEXexcBad8 106" xfId="24646"/>
    <cellStyle name="SAPBEXexcBad8 107" xfId="24706"/>
    <cellStyle name="SAPBEXexcBad8 108" xfId="24674"/>
    <cellStyle name="SAPBEXexcBad8 109" xfId="24731"/>
    <cellStyle name="SAPBEXexcBad8 11" xfId="14799"/>
    <cellStyle name="SAPBEXexcBad8 11 2" xfId="14800"/>
    <cellStyle name="SAPBEXexcBad8 11 2 2" xfId="14801"/>
    <cellStyle name="SAPBEXexcBad8 11 2 3" xfId="14802"/>
    <cellStyle name="SAPBEXexcBad8 11 2 4" xfId="14803"/>
    <cellStyle name="SAPBEXexcBad8 11 3" xfId="14804"/>
    <cellStyle name="SAPBEXexcBad8 11 3 2" xfId="14805"/>
    <cellStyle name="SAPBEXexcBad8 11 4" xfId="14806"/>
    <cellStyle name="SAPBEXexcBad8 11 5" xfId="14807"/>
    <cellStyle name="SAPBEXexcBad8 11_Logistica y Vtas" xfId="14808"/>
    <cellStyle name="SAPBEXexcBad8 110" xfId="24762"/>
    <cellStyle name="SAPBEXexcBad8 111" xfId="24703"/>
    <cellStyle name="SAPBEXexcBad8 112" xfId="24809"/>
    <cellStyle name="SAPBEXexcBad8 113" xfId="24871"/>
    <cellStyle name="SAPBEXexcBad8 114" xfId="24859"/>
    <cellStyle name="SAPBEXexcBad8 115" xfId="24895"/>
    <cellStyle name="SAPBEXexcBad8 116" xfId="24922"/>
    <cellStyle name="SAPBEXexcBad8 117" xfId="24949"/>
    <cellStyle name="SAPBEXexcBad8 118" xfId="25025"/>
    <cellStyle name="SAPBEXexcBad8 119" xfId="24995"/>
    <cellStyle name="SAPBEXexcBad8 12" xfId="14809"/>
    <cellStyle name="SAPBEXexcBad8 12 2" xfId="14810"/>
    <cellStyle name="SAPBEXexcBad8 12 2 2" xfId="14811"/>
    <cellStyle name="SAPBEXexcBad8 12 2 3" xfId="14812"/>
    <cellStyle name="SAPBEXexcBad8 12 3" xfId="14813"/>
    <cellStyle name="SAPBEXexcBad8 12 4" xfId="14814"/>
    <cellStyle name="SAPBEXexcBad8 12 5" xfId="14815"/>
    <cellStyle name="SAPBEXexcBad8 12_Logistica y Vtas" xfId="14816"/>
    <cellStyle name="SAPBEXexcBad8 120" xfId="25134"/>
    <cellStyle name="SAPBEXexcBad8 121" xfId="25144"/>
    <cellStyle name="SAPBEXexcBad8 122" xfId="25062"/>
    <cellStyle name="SAPBEXexcBad8 123" xfId="25110"/>
    <cellStyle name="SAPBEXexcBad8 124" xfId="25204"/>
    <cellStyle name="SAPBEXexcBad8 125" xfId="25174"/>
    <cellStyle name="SAPBEXexcBad8 126" xfId="25327"/>
    <cellStyle name="SAPBEXexcBad8 127" xfId="25258"/>
    <cellStyle name="SAPBEXexcBad8 128" xfId="25228"/>
    <cellStyle name="SAPBEXexcBad8 129" xfId="25299"/>
    <cellStyle name="SAPBEXexcBad8 13" xfId="14817"/>
    <cellStyle name="SAPBEXexcBad8 13 2" xfId="14818"/>
    <cellStyle name="SAPBEXexcBad8 13 2 2" xfId="14819"/>
    <cellStyle name="SAPBEXexcBad8 13 3" xfId="14820"/>
    <cellStyle name="SAPBEXexcBad8 13 4" xfId="14821"/>
    <cellStyle name="SAPBEXexcBad8 13 5" xfId="14822"/>
    <cellStyle name="SAPBEXexcBad8 130" xfId="25357"/>
    <cellStyle name="SAPBEXexcBad8 131" xfId="25345"/>
    <cellStyle name="SAPBEXexcBad8 132" xfId="25381"/>
    <cellStyle name="SAPBEXexcBad8 133" xfId="25408"/>
    <cellStyle name="SAPBEXexcBad8 134" xfId="25457"/>
    <cellStyle name="SAPBEXexcBad8 135" xfId="25481"/>
    <cellStyle name="SAPBEXexcBad8 136" xfId="25523"/>
    <cellStyle name="SAPBEXexcBad8 137" xfId="25513"/>
    <cellStyle name="SAPBEXexcBad8 138" xfId="25547"/>
    <cellStyle name="SAPBEXexcBad8 139" xfId="25607"/>
    <cellStyle name="SAPBEXexcBad8 14" xfId="14823"/>
    <cellStyle name="SAPBEXexcBad8 14 2" xfId="14824"/>
    <cellStyle name="SAPBEXexcBad8 14 2 2" xfId="14825"/>
    <cellStyle name="SAPBEXexcBad8 14 3" xfId="14826"/>
    <cellStyle name="SAPBEXexcBad8 14 4" xfId="14827"/>
    <cellStyle name="SAPBEXexcBad8 14 5" xfId="14828"/>
    <cellStyle name="SAPBEXexcBad8 140" xfId="25597"/>
    <cellStyle name="SAPBEXexcBad8 141" xfId="25631"/>
    <cellStyle name="SAPBEXexcBad8 142" xfId="25691"/>
    <cellStyle name="SAPBEXexcBad8 143" xfId="25681"/>
    <cellStyle name="SAPBEXexcBad8 144" xfId="25715"/>
    <cellStyle name="SAPBEXexcBad8 145" xfId="25774"/>
    <cellStyle name="SAPBEXexcBad8 146" xfId="25802"/>
    <cellStyle name="SAPBEXexcBad8 147" xfId="25765"/>
    <cellStyle name="SAPBEXexcBad8 148" xfId="25845"/>
    <cellStyle name="SAPBEXexcBad8 149" xfId="25888"/>
    <cellStyle name="SAPBEXexcBad8 15" xfId="14829"/>
    <cellStyle name="SAPBEXexcBad8 15 2" xfId="14830"/>
    <cellStyle name="SAPBEXexcBad8 15 2 2" xfId="14831"/>
    <cellStyle name="SAPBEXexcBad8 15 3" xfId="14832"/>
    <cellStyle name="SAPBEXexcBad8 15 4" xfId="14833"/>
    <cellStyle name="SAPBEXexcBad8 15 5" xfId="14834"/>
    <cellStyle name="SAPBEXexcBad8 150" xfId="25877"/>
    <cellStyle name="SAPBEXexcBad8 151" xfId="25912"/>
    <cellStyle name="SAPBEXexcBad8 152" xfId="25939"/>
    <cellStyle name="SAPBEXexcBad8 153" xfId="26000"/>
    <cellStyle name="SAPBEXexcBad8 154" xfId="25989"/>
    <cellStyle name="SAPBEXexcBad8 155" xfId="26024"/>
    <cellStyle name="SAPBEXexcBad8 156" xfId="26051"/>
    <cellStyle name="SAPBEXexcBad8 157" xfId="26114"/>
    <cellStyle name="SAPBEXexcBad8 158" xfId="26104"/>
    <cellStyle name="SAPBEXexcBad8 159" xfId="26138"/>
    <cellStyle name="SAPBEXexcBad8 16" xfId="14835"/>
    <cellStyle name="SAPBEXexcBad8 16 2" xfId="14836"/>
    <cellStyle name="SAPBEXexcBad8 16 2 2" xfId="14837"/>
    <cellStyle name="SAPBEXexcBad8 16 3" xfId="14838"/>
    <cellStyle name="SAPBEXexcBad8 16 4" xfId="14839"/>
    <cellStyle name="SAPBEXexcBad8 16 5" xfId="14840"/>
    <cellStyle name="SAPBEXexcBad8 160" xfId="26202"/>
    <cellStyle name="SAPBEXexcBad8 161" xfId="26232"/>
    <cellStyle name="SAPBEXexcBad8 162" xfId="26292"/>
    <cellStyle name="SAPBEXexcBad8 163" xfId="26266"/>
    <cellStyle name="SAPBEXexcBad8 164" xfId="26318"/>
    <cellStyle name="SAPBEXexcBad8 165" xfId="26345"/>
    <cellStyle name="SAPBEXexcBad8 166" xfId="26371"/>
    <cellStyle name="SAPBEXexcBad8 167" xfId="26395"/>
    <cellStyle name="SAPBEXexcBad8 168" xfId="26419"/>
    <cellStyle name="SAPBEXexcBad8 169" xfId="26500"/>
    <cellStyle name="SAPBEXexcBad8 17" xfId="14841"/>
    <cellStyle name="SAPBEXexcBad8 17 2" xfId="14842"/>
    <cellStyle name="SAPBEXexcBad8 17 2 2" xfId="14843"/>
    <cellStyle name="SAPBEXexcBad8 17 3" xfId="14844"/>
    <cellStyle name="SAPBEXexcBad8 17 4" xfId="14845"/>
    <cellStyle name="SAPBEXexcBad8 17 5" xfId="14846"/>
    <cellStyle name="SAPBEXexcBad8 170" xfId="26470"/>
    <cellStyle name="SAPBEXexcBad8 171" xfId="26526"/>
    <cellStyle name="SAPBEXexcBad8 172" xfId="26555"/>
    <cellStyle name="SAPBEXexcBad8 173" xfId="26584"/>
    <cellStyle name="SAPBEXexcBad8 174" xfId="26612"/>
    <cellStyle name="SAPBEXexcBad8 175" xfId="26640"/>
    <cellStyle name="SAPBEXexcBad8 176" xfId="26668"/>
    <cellStyle name="SAPBEXexcBad8 177" xfId="26696"/>
    <cellStyle name="SAPBEXexcBad8 178" xfId="26724"/>
    <cellStyle name="SAPBEXexcBad8 179" xfId="26751"/>
    <cellStyle name="SAPBEXexcBad8 18" xfId="14847"/>
    <cellStyle name="SAPBEXexcBad8 18 2" xfId="14848"/>
    <cellStyle name="SAPBEXexcBad8 18 2 2" xfId="14849"/>
    <cellStyle name="SAPBEXexcBad8 18 3" xfId="14850"/>
    <cellStyle name="SAPBEXexcBad8 18 4" xfId="14851"/>
    <cellStyle name="SAPBEXexcBad8 18 5" xfId="14852"/>
    <cellStyle name="SAPBEXexcBad8 180" xfId="26777"/>
    <cellStyle name="SAPBEXexcBad8 181" xfId="26801"/>
    <cellStyle name="SAPBEXexcBad8 182" xfId="26825"/>
    <cellStyle name="SAPBEXexcBad8 183" xfId="26902"/>
    <cellStyle name="SAPBEXexcBad8 184" xfId="26875"/>
    <cellStyle name="SAPBEXexcBad8 185" xfId="26928"/>
    <cellStyle name="SAPBEXexcBad8 186" xfId="26956"/>
    <cellStyle name="SAPBEXexcBad8 187" xfId="26983"/>
    <cellStyle name="SAPBEXexcBad8 188" xfId="27009"/>
    <cellStyle name="SAPBEXexcBad8 189" xfId="27033"/>
    <cellStyle name="SAPBEXexcBad8 19" xfId="14853"/>
    <cellStyle name="SAPBEXexcBad8 19 2" xfId="14854"/>
    <cellStyle name="SAPBEXexcBad8 19 2 2" xfId="14855"/>
    <cellStyle name="SAPBEXexcBad8 19 3" xfId="14856"/>
    <cellStyle name="SAPBEXexcBad8 19 4" xfId="14857"/>
    <cellStyle name="SAPBEXexcBad8 19 5" xfId="14858"/>
    <cellStyle name="SAPBEXexcBad8 190" xfId="27057"/>
    <cellStyle name="SAPBEXexcBad8 191" xfId="27138"/>
    <cellStyle name="SAPBEXexcBad8 192" xfId="27108"/>
    <cellStyle name="SAPBEXexcBad8 193" xfId="27164"/>
    <cellStyle name="SAPBEXexcBad8 194" xfId="27193"/>
    <cellStyle name="SAPBEXexcBad8 195" xfId="27222"/>
    <cellStyle name="SAPBEXexcBad8 196" xfId="27250"/>
    <cellStyle name="SAPBEXexcBad8 197" xfId="27278"/>
    <cellStyle name="SAPBEXexcBad8 198" xfId="27306"/>
    <cellStyle name="SAPBEXexcBad8 199" xfId="27334"/>
    <cellStyle name="SAPBEXexcBad8 2" xfId="74"/>
    <cellStyle name="SAPBEXexcBad8 2 10" xfId="14860"/>
    <cellStyle name="SAPBEXexcBad8 2 10 2" xfId="14861"/>
    <cellStyle name="SAPBEXexcBad8 2 10 3" xfId="14862"/>
    <cellStyle name="SAPBEXexcBad8 2 11" xfId="14863"/>
    <cellStyle name="SAPBEXexcBad8 2 11 2" xfId="14864"/>
    <cellStyle name="SAPBEXexcBad8 2 12" xfId="14865"/>
    <cellStyle name="SAPBEXexcBad8 2 12 2" xfId="14866"/>
    <cellStyle name="SAPBEXexcBad8 2 13" xfId="14867"/>
    <cellStyle name="SAPBEXexcBad8 2 13 2" xfId="14868"/>
    <cellStyle name="SAPBEXexcBad8 2 14" xfId="14869"/>
    <cellStyle name="SAPBEXexcBad8 2 14 2" xfId="14870"/>
    <cellStyle name="SAPBEXexcBad8 2 15" xfId="14871"/>
    <cellStyle name="SAPBEXexcBad8 2 15 2" xfId="14872"/>
    <cellStyle name="SAPBEXexcBad8 2 16" xfId="14873"/>
    <cellStyle name="SAPBEXexcBad8 2 17" xfId="14874"/>
    <cellStyle name="SAPBEXexcBad8 2 18" xfId="14875"/>
    <cellStyle name="SAPBEXexcBad8 2 19" xfId="14876"/>
    <cellStyle name="SAPBEXexcBad8 2 2" xfId="14877"/>
    <cellStyle name="SAPBEXexcBad8 2 2 2" xfId="14878"/>
    <cellStyle name="SAPBEXexcBad8 2 2 2 2" xfId="14879"/>
    <cellStyle name="SAPBEXexcBad8 2 2 2 3" xfId="14880"/>
    <cellStyle name="SAPBEXexcBad8 2 2 3" xfId="14881"/>
    <cellStyle name="SAPBEXexcBad8 2 2 4" xfId="14882"/>
    <cellStyle name="SAPBEXexcBad8 2 2 5" xfId="14883"/>
    <cellStyle name="SAPBEXexcBad8 2 2_Logistica y Vtas" xfId="14884"/>
    <cellStyle name="SAPBEXexcBad8 2 20" xfId="14885"/>
    <cellStyle name="SAPBEXexcBad8 2 21" xfId="14886"/>
    <cellStyle name="SAPBEXexcBad8 2 22" xfId="14859"/>
    <cellStyle name="SAPBEXexcBad8 2 3" xfId="14887"/>
    <cellStyle name="SAPBEXexcBad8 2 3 2" xfId="14888"/>
    <cellStyle name="SAPBEXexcBad8 2 3 3" xfId="14889"/>
    <cellStyle name="SAPBEXexcBad8 2 4" xfId="14890"/>
    <cellStyle name="SAPBEXexcBad8 2 4 2" xfId="14891"/>
    <cellStyle name="SAPBEXexcBad8 2 5" xfId="14892"/>
    <cellStyle name="SAPBEXexcBad8 2 5 2" xfId="14893"/>
    <cellStyle name="SAPBEXexcBad8 2 6" xfId="14894"/>
    <cellStyle name="SAPBEXexcBad8 2 6 2" xfId="14895"/>
    <cellStyle name="SAPBEXexcBad8 2 7" xfId="14896"/>
    <cellStyle name="SAPBEXexcBad8 2 7 2" xfId="14897"/>
    <cellStyle name="SAPBEXexcBad8 2 8" xfId="14898"/>
    <cellStyle name="SAPBEXexcBad8 2 8 2" xfId="14899"/>
    <cellStyle name="SAPBEXexcBad8 2 9" xfId="14900"/>
    <cellStyle name="SAPBEXexcBad8 2 9 2" xfId="14901"/>
    <cellStyle name="SAPBEXexcBad8 2_ANTES Y DESPUES MB ANA" xfId="14902"/>
    <cellStyle name="SAPBEXexcBad8 20" xfId="14903"/>
    <cellStyle name="SAPBEXexcBad8 20 2" xfId="14904"/>
    <cellStyle name="SAPBEXexcBad8 20 2 2" xfId="14905"/>
    <cellStyle name="SAPBEXexcBad8 20 3" xfId="14906"/>
    <cellStyle name="SAPBEXexcBad8 20 4" xfId="14907"/>
    <cellStyle name="SAPBEXexcBad8 20 5" xfId="14908"/>
    <cellStyle name="SAPBEXexcBad8 200" xfId="27362"/>
    <cellStyle name="SAPBEXexcBad8 201" xfId="27389"/>
    <cellStyle name="SAPBEXexcBad8 202" xfId="27415"/>
    <cellStyle name="SAPBEXexcBad8 203" xfId="27439"/>
    <cellStyle name="SAPBEXexcBad8 204" xfId="27463"/>
    <cellStyle name="SAPBEXexcBad8 205" xfId="27549"/>
    <cellStyle name="SAPBEXexcBad8 206" xfId="27514"/>
    <cellStyle name="SAPBEXexcBad8 207" xfId="27575"/>
    <cellStyle name="SAPBEXexcBad8 208" xfId="27604"/>
    <cellStyle name="SAPBEXexcBad8 209" xfId="27633"/>
    <cellStyle name="SAPBEXexcBad8 21" xfId="14909"/>
    <cellStyle name="SAPBEXexcBad8 21 2" xfId="14910"/>
    <cellStyle name="SAPBEXexcBad8 21 2 2" xfId="14911"/>
    <cellStyle name="SAPBEXexcBad8 21 3" xfId="14912"/>
    <cellStyle name="SAPBEXexcBad8 21 4" xfId="14913"/>
    <cellStyle name="SAPBEXexcBad8 21 5" xfId="14914"/>
    <cellStyle name="SAPBEXexcBad8 210" xfId="27662"/>
    <cellStyle name="SAPBEXexcBad8 211" xfId="27691"/>
    <cellStyle name="SAPBEXexcBad8 212" xfId="27720"/>
    <cellStyle name="SAPBEXexcBad8 213" xfId="27749"/>
    <cellStyle name="SAPBEXexcBad8 214" xfId="27778"/>
    <cellStyle name="SAPBEXexcBad8 215" xfId="27807"/>
    <cellStyle name="SAPBEXexcBad8 216" xfId="27836"/>
    <cellStyle name="SAPBEXexcBad8 217" xfId="27865"/>
    <cellStyle name="SAPBEXexcBad8 218" xfId="27894"/>
    <cellStyle name="SAPBEXexcBad8 219" xfId="27923"/>
    <cellStyle name="SAPBEXexcBad8 22" xfId="14915"/>
    <cellStyle name="SAPBEXexcBad8 22 2" xfId="14916"/>
    <cellStyle name="SAPBEXexcBad8 22 2 2" xfId="14917"/>
    <cellStyle name="SAPBEXexcBad8 22 3" xfId="14918"/>
    <cellStyle name="SAPBEXexcBad8 22 4" xfId="14919"/>
    <cellStyle name="SAPBEXexcBad8 22 5" xfId="14920"/>
    <cellStyle name="SAPBEXexcBad8 220" xfId="27952"/>
    <cellStyle name="SAPBEXexcBad8 221" xfId="27981"/>
    <cellStyle name="SAPBEXexcBad8 222" xfId="28010"/>
    <cellStyle name="SAPBEXexcBad8 223" xfId="28039"/>
    <cellStyle name="SAPBEXexcBad8 224" xfId="28068"/>
    <cellStyle name="SAPBEXexcBad8 225" xfId="28098"/>
    <cellStyle name="SAPBEXexcBad8 226" xfId="28125"/>
    <cellStyle name="SAPBEXexcBad8 227" xfId="28155"/>
    <cellStyle name="SAPBEXexcBad8 228" xfId="28184"/>
    <cellStyle name="SAPBEXexcBad8 229" xfId="28213"/>
    <cellStyle name="SAPBEXexcBad8 23" xfId="14921"/>
    <cellStyle name="SAPBEXexcBad8 23 2" xfId="14922"/>
    <cellStyle name="SAPBEXexcBad8 23 2 2" xfId="14923"/>
    <cellStyle name="SAPBEXexcBad8 23 3" xfId="14924"/>
    <cellStyle name="SAPBEXexcBad8 23 4" xfId="14925"/>
    <cellStyle name="SAPBEXexcBad8 23 5" xfId="14926"/>
    <cellStyle name="SAPBEXexcBad8 230" xfId="28242"/>
    <cellStyle name="SAPBEXexcBad8 231" xfId="28271"/>
    <cellStyle name="SAPBEXexcBad8 232" xfId="28300"/>
    <cellStyle name="SAPBEXexcBad8 233" xfId="28329"/>
    <cellStyle name="SAPBEXexcBad8 234" xfId="28358"/>
    <cellStyle name="SAPBEXexcBad8 235" xfId="28387"/>
    <cellStyle name="SAPBEXexcBad8 236" xfId="28416"/>
    <cellStyle name="SAPBEXexcBad8 237" xfId="28445"/>
    <cellStyle name="SAPBEXexcBad8 238" xfId="28473"/>
    <cellStyle name="SAPBEXexcBad8 239" xfId="28501"/>
    <cellStyle name="SAPBEXexcBad8 24" xfId="14927"/>
    <cellStyle name="SAPBEXexcBad8 24 2" xfId="14928"/>
    <cellStyle name="SAPBEXexcBad8 24 2 2" xfId="14929"/>
    <cellStyle name="SAPBEXexcBad8 24 3" xfId="14930"/>
    <cellStyle name="SAPBEXexcBad8 24 4" xfId="14931"/>
    <cellStyle name="SAPBEXexcBad8 24 5" xfId="14932"/>
    <cellStyle name="SAPBEXexcBad8 240" xfId="28528"/>
    <cellStyle name="SAPBEXexcBad8 241" xfId="28557"/>
    <cellStyle name="SAPBEXexcBad8 242" xfId="28585"/>
    <cellStyle name="SAPBEXexcBad8 243" xfId="28611"/>
    <cellStyle name="SAPBEXexcBad8 244" xfId="28637"/>
    <cellStyle name="SAPBEXexcBad8 245" xfId="28663"/>
    <cellStyle name="SAPBEXexcBad8 246" xfId="28689"/>
    <cellStyle name="SAPBEXexcBad8 247" xfId="28715"/>
    <cellStyle name="SAPBEXexcBad8 248" xfId="28740"/>
    <cellStyle name="SAPBEXexcBad8 249" xfId="28765"/>
    <cellStyle name="SAPBEXexcBad8 25" xfId="14933"/>
    <cellStyle name="SAPBEXexcBad8 25 2" xfId="14934"/>
    <cellStyle name="SAPBEXexcBad8 25 2 2" xfId="14935"/>
    <cellStyle name="SAPBEXexcBad8 25 3" xfId="14936"/>
    <cellStyle name="SAPBEXexcBad8 25 4" xfId="14937"/>
    <cellStyle name="SAPBEXexcBad8 25 5" xfId="14938"/>
    <cellStyle name="SAPBEXexcBad8 250" xfId="28790"/>
    <cellStyle name="SAPBEXexcBad8 251" xfId="28815"/>
    <cellStyle name="SAPBEXexcBad8 252" xfId="28840"/>
    <cellStyle name="SAPBEXexcBad8 253" xfId="28924"/>
    <cellStyle name="SAPBEXexcBad8 254" xfId="28891"/>
    <cellStyle name="SAPBEXexcBad8 255" xfId="29007"/>
    <cellStyle name="SAPBEXexcBad8 256" xfId="28897"/>
    <cellStyle name="SAPBEXexcBad8 257" xfId="29020"/>
    <cellStyle name="SAPBEXexcBad8 258" xfId="28937"/>
    <cellStyle name="SAPBEXexcBad8 259" xfId="29042"/>
    <cellStyle name="SAPBEXexcBad8 26" xfId="14939"/>
    <cellStyle name="SAPBEXexcBad8 26 2" xfId="14940"/>
    <cellStyle name="SAPBEXexcBad8 26 2 2" xfId="14941"/>
    <cellStyle name="SAPBEXexcBad8 26 3" xfId="14942"/>
    <cellStyle name="SAPBEXexcBad8 26 4" xfId="14943"/>
    <cellStyle name="SAPBEXexcBad8 26 5" xfId="14944"/>
    <cellStyle name="SAPBEXexcBad8 260" xfId="28985"/>
    <cellStyle name="SAPBEXexcBad8 27" xfId="14945"/>
    <cellStyle name="SAPBEXexcBad8 27 2" xfId="14946"/>
    <cellStyle name="SAPBEXexcBad8 27 2 2" xfId="14947"/>
    <cellStyle name="SAPBEXexcBad8 27 3" xfId="14948"/>
    <cellStyle name="SAPBEXexcBad8 27 4" xfId="14949"/>
    <cellStyle name="SAPBEXexcBad8 27 5" xfId="14950"/>
    <cellStyle name="SAPBEXexcBad8 28" xfId="14951"/>
    <cellStyle name="SAPBEXexcBad8 28 2" xfId="14952"/>
    <cellStyle name="SAPBEXexcBad8 28 2 2" xfId="14953"/>
    <cellStyle name="SAPBEXexcBad8 28 3" xfId="14954"/>
    <cellStyle name="SAPBEXexcBad8 28 4" xfId="14955"/>
    <cellStyle name="SAPBEXexcBad8 28 5" xfId="14956"/>
    <cellStyle name="SAPBEXexcBad8 29" xfId="14957"/>
    <cellStyle name="SAPBEXexcBad8 29 2" xfId="14958"/>
    <cellStyle name="SAPBEXexcBad8 29 3" xfId="14959"/>
    <cellStyle name="SAPBEXexcBad8 29 4" xfId="14960"/>
    <cellStyle name="SAPBEXexcBad8 3" xfId="14961"/>
    <cellStyle name="SAPBEXexcBad8 3 2" xfId="14962"/>
    <cellStyle name="SAPBEXexcBad8 3 2 2" xfId="14963"/>
    <cellStyle name="SAPBEXexcBad8 3 2 3" xfId="14964"/>
    <cellStyle name="SAPBEXexcBad8 3 2 4" xfId="14965"/>
    <cellStyle name="SAPBEXexcBad8 3 3" xfId="14966"/>
    <cellStyle name="SAPBEXexcBad8 3 3 2" xfId="14967"/>
    <cellStyle name="SAPBEXexcBad8 3 4" xfId="14968"/>
    <cellStyle name="SAPBEXexcBad8 3 4 2" xfId="14969"/>
    <cellStyle name="SAPBEXexcBad8 3 5" xfId="14970"/>
    <cellStyle name="SAPBEXexcBad8 3 6" xfId="14971"/>
    <cellStyle name="SAPBEXexcBad8 3 7" xfId="14972"/>
    <cellStyle name="SAPBEXexcBad8 3 8" xfId="14973"/>
    <cellStyle name="SAPBEXexcBad8 3 9" xfId="28926"/>
    <cellStyle name="SAPBEXexcBad8 3_Logistica y Vtas" xfId="14974"/>
    <cellStyle name="SAPBEXexcBad8 30" xfId="14975"/>
    <cellStyle name="SAPBEXexcBad8 30 2" xfId="14976"/>
    <cellStyle name="SAPBEXexcBad8 30 3" xfId="14977"/>
    <cellStyle name="SAPBEXexcBad8 30 4" xfId="14978"/>
    <cellStyle name="SAPBEXexcBad8 31" xfId="14979"/>
    <cellStyle name="SAPBEXexcBad8 31 2" xfId="14980"/>
    <cellStyle name="SAPBEXexcBad8 31 3" xfId="14981"/>
    <cellStyle name="SAPBEXexcBad8 31 4" xfId="14982"/>
    <cellStyle name="SAPBEXexcBad8 32" xfId="14983"/>
    <cellStyle name="SAPBEXexcBad8 32 2" xfId="14984"/>
    <cellStyle name="SAPBEXexcBad8 32 3" xfId="14985"/>
    <cellStyle name="SAPBEXexcBad8 32 4" xfId="14986"/>
    <cellStyle name="SAPBEXexcBad8 33" xfId="14987"/>
    <cellStyle name="SAPBEXexcBad8 33 2" xfId="14988"/>
    <cellStyle name="SAPBEXexcBad8 33 3" xfId="14989"/>
    <cellStyle name="SAPBEXexcBad8 34" xfId="14990"/>
    <cellStyle name="SAPBEXexcBad8 34 2" xfId="14991"/>
    <cellStyle name="SAPBEXexcBad8 34 3" xfId="14992"/>
    <cellStyle name="SAPBEXexcBad8 35" xfId="14993"/>
    <cellStyle name="SAPBEXexcBad8 35 2" xfId="14994"/>
    <cellStyle name="SAPBEXexcBad8 35 3" xfId="14995"/>
    <cellStyle name="SAPBEXexcBad8 36" xfId="14996"/>
    <cellStyle name="SAPBEXexcBad8 36 2" xfId="14997"/>
    <cellStyle name="SAPBEXexcBad8 37" xfId="14998"/>
    <cellStyle name="SAPBEXexcBad8 37 2" xfId="14999"/>
    <cellStyle name="SAPBEXexcBad8 38" xfId="15000"/>
    <cellStyle name="SAPBEXexcBad8 38 2" xfId="15001"/>
    <cellStyle name="SAPBEXexcBad8 39" xfId="15002"/>
    <cellStyle name="SAPBEXexcBad8 39 2" xfId="15003"/>
    <cellStyle name="SAPBEXexcBad8 4" xfId="15004"/>
    <cellStyle name="SAPBEXexcBad8 4 2" xfId="15005"/>
    <cellStyle name="SAPBEXexcBad8 4 2 2" xfId="15006"/>
    <cellStyle name="SAPBEXexcBad8 4 2 3" xfId="15007"/>
    <cellStyle name="SAPBEXexcBad8 4 2 4" xfId="15008"/>
    <cellStyle name="SAPBEXexcBad8 4 3" xfId="15009"/>
    <cellStyle name="SAPBEXexcBad8 4 3 2" xfId="15010"/>
    <cellStyle name="SAPBEXexcBad8 4 4" xfId="15011"/>
    <cellStyle name="SAPBEXexcBad8 4 5" xfId="15012"/>
    <cellStyle name="SAPBEXexcBad8 4 6" xfId="15013"/>
    <cellStyle name="SAPBEXexcBad8 4_Logistica y Vtas" xfId="15014"/>
    <cellStyle name="SAPBEXexcBad8 40" xfId="15015"/>
    <cellStyle name="SAPBEXexcBad8 40 2" xfId="15016"/>
    <cellStyle name="SAPBEXexcBad8 41" xfId="15017"/>
    <cellStyle name="SAPBEXexcBad8 41 2" xfId="15018"/>
    <cellStyle name="SAPBEXexcBad8 42" xfId="15019"/>
    <cellStyle name="SAPBEXexcBad8 42 2" xfId="15020"/>
    <cellStyle name="SAPBEXexcBad8 43" xfId="15021"/>
    <cellStyle name="SAPBEXexcBad8 43 2" xfId="15022"/>
    <cellStyle name="SAPBEXexcBad8 44" xfId="15023"/>
    <cellStyle name="SAPBEXexcBad8 44 2" xfId="15024"/>
    <cellStyle name="SAPBEXexcBad8 45" xfId="15025"/>
    <cellStyle name="SAPBEXexcBad8 45 2" xfId="15026"/>
    <cellStyle name="SAPBEXexcBad8 46" xfId="15027"/>
    <cellStyle name="SAPBEXexcBad8 46 2" xfId="15028"/>
    <cellStyle name="SAPBEXexcBad8 47" xfId="15029"/>
    <cellStyle name="SAPBEXexcBad8 48" xfId="15030"/>
    <cellStyle name="SAPBEXexcBad8 49" xfId="15031"/>
    <cellStyle name="SAPBEXexcBad8 5" xfId="15032"/>
    <cellStyle name="SAPBEXexcBad8 5 2" xfId="15033"/>
    <cellStyle name="SAPBEXexcBad8 5 2 2" xfId="15034"/>
    <cellStyle name="SAPBEXexcBad8 5 2 3" xfId="15035"/>
    <cellStyle name="SAPBEXexcBad8 5 2 4" xfId="15036"/>
    <cellStyle name="SAPBEXexcBad8 5 3" xfId="15037"/>
    <cellStyle name="SAPBEXexcBad8 5 3 2" xfId="15038"/>
    <cellStyle name="SAPBEXexcBad8 5 4" xfId="15039"/>
    <cellStyle name="SAPBEXexcBad8 5 5" xfId="15040"/>
    <cellStyle name="SAPBEXexcBad8 5_Logistica y Vtas" xfId="15041"/>
    <cellStyle name="SAPBEXexcBad8 50" xfId="15042"/>
    <cellStyle name="SAPBEXexcBad8 51" xfId="15043"/>
    <cellStyle name="SAPBEXexcBad8 52" xfId="15044"/>
    <cellStyle name="SAPBEXexcBad8 53" xfId="15045"/>
    <cellStyle name="SAPBEXexcBad8 54" xfId="15046"/>
    <cellStyle name="SAPBEXexcBad8 55" xfId="15047"/>
    <cellStyle name="SAPBEXexcBad8 56" xfId="15048"/>
    <cellStyle name="SAPBEXexcBad8 57" xfId="15049"/>
    <cellStyle name="SAPBEXexcBad8 58" xfId="15050"/>
    <cellStyle name="SAPBEXexcBad8 59" xfId="15051"/>
    <cellStyle name="SAPBEXexcBad8 6" xfId="15052"/>
    <cellStyle name="SAPBEXexcBad8 6 2" xfId="15053"/>
    <cellStyle name="SAPBEXexcBad8 6 2 2" xfId="15054"/>
    <cellStyle name="SAPBEXexcBad8 6 2 3" xfId="15055"/>
    <cellStyle name="SAPBEXexcBad8 6 2 4" xfId="15056"/>
    <cellStyle name="SAPBEXexcBad8 6 3" xfId="15057"/>
    <cellStyle name="SAPBEXexcBad8 6 3 2" xfId="15058"/>
    <cellStyle name="SAPBEXexcBad8 6 4" xfId="15059"/>
    <cellStyle name="SAPBEXexcBad8 6 5" xfId="15060"/>
    <cellStyle name="SAPBEXexcBad8 6_Logistica y Vtas" xfId="15061"/>
    <cellStyle name="SAPBEXexcBad8 60" xfId="15062"/>
    <cellStyle name="SAPBEXexcBad8 61" xfId="15063"/>
    <cellStyle name="SAPBEXexcBad8 62" xfId="15064"/>
    <cellStyle name="SAPBEXexcBad8 63" xfId="15065"/>
    <cellStyle name="SAPBEXexcBad8 64" xfId="15066"/>
    <cellStyle name="SAPBEXexcBad8 65" xfId="15067"/>
    <cellStyle name="SAPBEXexcBad8 66" xfId="15068"/>
    <cellStyle name="SAPBEXexcBad8 67" xfId="15069"/>
    <cellStyle name="SAPBEXexcBad8 68" xfId="15070"/>
    <cellStyle name="SAPBEXexcBad8 69" xfId="15071"/>
    <cellStyle name="SAPBEXexcBad8 7" xfId="15072"/>
    <cellStyle name="SAPBEXexcBad8 7 2" xfId="15073"/>
    <cellStyle name="SAPBEXexcBad8 7 2 2" xfId="15074"/>
    <cellStyle name="SAPBEXexcBad8 7 2 3" xfId="15075"/>
    <cellStyle name="SAPBEXexcBad8 7 2 4" xfId="15076"/>
    <cellStyle name="SAPBEXexcBad8 7 3" xfId="15077"/>
    <cellStyle name="SAPBEXexcBad8 7 3 2" xfId="15078"/>
    <cellStyle name="SAPBEXexcBad8 7 4" xfId="15079"/>
    <cellStyle name="SAPBEXexcBad8 7 5" xfId="15080"/>
    <cellStyle name="SAPBEXexcBad8 7_Logistica y Vtas" xfId="15081"/>
    <cellStyle name="SAPBEXexcBad8 70" xfId="15082"/>
    <cellStyle name="SAPBEXexcBad8 71" xfId="15083"/>
    <cellStyle name="SAPBEXexcBad8 72" xfId="15084"/>
    <cellStyle name="SAPBEXexcBad8 73" xfId="15085"/>
    <cellStyle name="SAPBEXexcBad8 74" xfId="15086"/>
    <cellStyle name="SAPBEXexcBad8 75" xfId="15087"/>
    <cellStyle name="SAPBEXexcBad8 76" xfId="15088"/>
    <cellStyle name="SAPBEXexcBad8 77" xfId="15089"/>
    <cellStyle name="SAPBEXexcBad8 78" xfId="15090"/>
    <cellStyle name="SAPBEXexcBad8 79" xfId="15091"/>
    <cellStyle name="SAPBEXexcBad8 8" xfId="15092"/>
    <cellStyle name="SAPBEXexcBad8 8 2" xfId="15093"/>
    <cellStyle name="SAPBEXexcBad8 8 2 2" xfId="15094"/>
    <cellStyle name="SAPBEXexcBad8 8 2 3" xfId="15095"/>
    <cellStyle name="SAPBEXexcBad8 8 2 4" xfId="15096"/>
    <cellStyle name="SAPBEXexcBad8 8 3" xfId="15097"/>
    <cellStyle name="SAPBEXexcBad8 8 3 2" xfId="15098"/>
    <cellStyle name="SAPBEXexcBad8 8 4" xfId="15099"/>
    <cellStyle name="SAPBEXexcBad8 8 5" xfId="15100"/>
    <cellStyle name="SAPBEXexcBad8 8_Logistica y Vtas" xfId="15101"/>
    <cellStyle name="SAPBEXexcBad8 80" xfId="15102"/>
    <cellStyle name="SAPBEXexcBad8 81" xfId="15103"/>
    <cellStyle name="SAPBEXexcBad8 82" xfId="15104"/>
    <cellStyle name="SAPBEXexcBad8 83" xfId="15105"/>
    <cellStyle name="SAPBEXexcBad8 84" xfId="14788"/>
    <cellStyle name="SAPBEXexcBad8 85" xfId="24071"/>
    <cellStyle name="SAPBEXexcBad8 86" xfId="24112"/>
    <cellStyle name="SAPBEXexcBad8 87" xfId="24103"/>
    <cellStyle name="SAPBEXexcBad8 88" xfId="24178"/>
    <cellStyle name="SAPBEXexcBad8 89" xfId="24159"/>
    <cellStyle name="SAPBEXexcBad8 9" xfId="15106"/>
    <cellStyle name="SAPBEXexcBad8 9 2" xfId="15107"/>
    <cellStyle name="SAPBEXexcBad8 9 2 2" xfId="15108"/>
    <cellStyle name="SAPBEXexcBad8 9 2 3" xfId="15109"/>
    <cellStyle name="SAPBEXexcBad8 9 2 4" xfId="15110"/>
    <cellStyle name="SAPBEXexcBad8 9 3" xfId="15111"/>
    <cellStyle name="SAPBEXexcBad8 9 3 2" xfId="15112"/>
    <cellStyle name="SAPBEXexcBad8 9 4" xfId="15113"/>
    <cellStyle name="SAPBEXexcBad8 9 5" xfId="15114"/>
    <cellStyle name="SAPBEXexcBad8 9_Logistica y Vtas" xfId="15115"/>
    <cellStyle name="SAPBEXexcBad8 90" xfId="24202"/>
    <cellStyle name="SAPBEXexcBad8 91" xfId="24228"/>
    <cellStyle name="SAPBEXexcBad8 92" xfId="24261"/>
    <cellStyle name="SAPBEXexcBad8 93" xfId="24213"/>
    <cellStyle name="SAPBEXexcBad8 94" xfId="24309"/>
    <cellStyle name="SAPBEXexcBad8 95" xfId="24336"/>
    <cellStyle name="SAPBEXexcBad8 96" xfId="24364"/>
    <cellStyle name="SAPBEXexcBad8 97" xfId="24392"/>
    <cellStyle name="SAPBEXexcBad8 98" xfId="24420"/>
    <cellStyle name="SAPBEXexcBad8 99" xfId="24445"/>
    <cellStyle name="SAPBEXexcBad8_1Modelo Plantillas Mandato SISS Junio 09 entrega" xfId="15116"/>
    <cellStyle name="SAPBEXexcBad9" xfId="33"/>
    <cellStyle name="SAPBEXexcBad9 10" xfId="15118"/>
    <cellStyle name="SAPBEXexcBad9 10 2" xfId="15119"/>
    <cellStyle name="SAPBEXexcBad9 10 2 2" xfId="15120"/>
    <cellStyle name="SAPBEXexcBad9 10 2 3" xfId="15121"/>
    <cellStyle name="SAPBEXexcBad9 10 2 4" xfId="15122"/>
    <cellStyle name="SAPBEXexcBad9 10 3" xfId="15123"/>
    <cellStyle name="SAPBEXexcBad9 10 3 2" xfId="15124"/>
    <cellStyle name="SAPBEXexcBad9 10 4" xfId="15125"/>
    <cellStyle name="SAPBEXexcBad9 10 5" xfId="15126"/>
    <cellStyle name="SAPBEXexcBad9 10_Logistica y Vtas" xfId="15127"/>
    <cellStyle name="SAPBEXexcBad9 100" xfId="24474"/>
    <cellStyle name="SAPBEXexcBad9 101" xfId="24503"/>
    <cellStyle name="SAPBEXexcBad9 102" xfId="24568"/>
    <cellStyle name="SAPBEXexcBad9 103" xfId="24549"/>
    <cellStyle name="SAPBEXexcBad9 104" xfId="24591"/>
    <cellStyle name="SAPBEXexcBad9 105" xfId="24620"/>
    <cellStyle name="SAPBEXexcBad9 106" xfId="24647"/>
    <cellStyle name="SAPBEXexcBad9 107" xfId="24707"/>
    <cellStyle name="SAPBEXexcBad9 108" xfId="24673"/>
    <cellStyle name="SAPBEXexcBad9 109" xfId="24732"/>
    <cellStyle name="SAPBEXexcBad9 11" xfId="15128"/>
    <cellStyle name="SAPBEXexcBad9 11 2" xfId="15129"/>
    <cellStyle name="SAPBEXexcBad9 11 2 2" xfId="15130"/>
    <cellStyle name="SAPBEXexcBad9 11 2 3" xfId="15131"/>
    <cellStyle name="SAPBEXexcBad9 11 2 4" xfId="15132"/>
    <cellStyle name="SAPBEXexcBad9 11 3" xfId="15133"/>
    <cellStyle name="SAPBEXexcBad9 11 3 2" xfId="15134"/>
    <cellStyle name="SAPBEXexcBad9 11 4" xfId="15135"/>
    <cellStyle name="SAPBEXexcBad9 11 5" xfId="15136"/>
    <cellStyle name="SAPBEXexcBad9 11_Logistica y Vtas" xfId="15137"/>
    <cellStyle name="SAPBEXexcBad9 110" xfId="24763"/>
    <cellStyle name="SAPBEXexcBad9 111" xfId="24716"/>
    <cellStyle name="SAPBEXexcBad9 112" xfId="24810"/>
    <cellStyle name="SAPBEXexcBad9 113" xfId="24872"/>
    <cellStyle name="SAPBEXexcBad9 114" xfId="24858"/>
    <cellStyle name="SAPBEXexcBad9 115" xfId="24896"/>
    <cellStyle name="SAPBEXexcBad9 116" xfId="24923"/>
    <cellStyle name="SAPBEXexcBad9 117" xfId="24950"/>
    <cellStyle name="SAPBEXexcBad9 118" xfId="25026"/>
    <cellStyle name="SAPBEXexcBad9 119" xfId="24996"/>
    <cellStyle name="SAPBEXexcBad9 12" xfId="15138"/>
    <cellStyle name="SAPBEXexcBad9 12 2" xfId="15139"/>
    <cellStyle name="SAPBEXexcBad9 12 2 2" xfId="15140"/>
    <cellStyle name="SAPBEXexcBad9 12 2 3" xfId="15141"/>
    <cellStyle name="SAPBEXexcBad9 12 3" xfId="15142"/>
    <cellStyle name="SAPBEXexcBad9 12 4" xfId="15143"/>
    <cellStyle name="SAPBEXexcBad9 12 5" xfId="15144"/>
    <cellStyle name="SAPBEXexcBad9 12_Logistica y Vtas" xfId="15145"/>
    <cellStyle name="SAPBEXexcBad9 120" xfId="25133"/>
    <cellStyle name="SAPBEXexcBad9 121" xfId="25145"/>
    <cellStyle name="SAPBEXexcBad9 122" xfId="25061"/>
    <cellStyle name="SAPBEXexcBad9 123" xfId="25109"/>
    <cellStyle name="SAPBEXexcBad9 124" xfId="25205"/>
    <cellStyle name="SAPBEXexcBad9 125" xfId="25175"/>
    <cellStyle name="SAPBEXexcBad9 126" xfId="25326"/>
    <cellStyle name="SAPBEXexcBad9 127" xfId="25259"/>
    <cellStyle name="SAPBEXexcBad9 128" xfId="25229"/>
    <cellStyle name="SAPBEXexcBad9 129" xfId="25298"/>
    <cellStyle name="SAPBEXexcBad9 13" xfId="15146"/>
    <cellStyle name="SAPBEXexcBad9 13 2" xfId="15147"/>
    <cellStyle name="SAPBEXexcBad9 13 2 2" xfId="15148"/>
    <cellStyle name="SAPBEXexcBad9 13 3" xfId="15149"/>
    <cellStyle name="SAPBEXexcBad9 13 4" xfId="15150"/>
    <cellStyle name="SAPBEXexcBad9 13 5" xfId="15151"/>
    <cellStyle name="SAPBEXexcBad9 130" xfId="25358"/>
    <cellStyle name="SAPBEXexcBad9 131" xfId="25344"/>
    <cellStyle name="SAPBEXexcBad9 132" xfId="25382"/>
    <cellStyle name="SAPBEXexcBad9 133" xfId="25409"/>
    <cellStyle name="SAPBEXexcBad9 134" xfId="25458"/>
    <cellStyle name="SAPBEXexcBad9 135" xfId="25482"/>
    <cellStyle name="SAPBEXexcBad9 136" xfId="25524"/>
    <cellStyle name="SAPBEXexcBad9 137" xfId="25512"/>
    <cellStyle name="SAPBEXexcBad9 138" xfId="25548"/>
    <cellStyle name="SAPBEXexcBad9 139" xfId="25608"/>
    <cellStyle name="SAPBEXexcBad9 14" xfId="15152"/>
    <cellStyle name="SAPBEXexcBad9 14 2" xfId="15153"/>
    <cellStyle name="SAPBEXexcBad9 14 2 2" xfId="15154"/>
    <cellStyle name="SAPBEXexcBad9 14 3" xfId="15155"/>
    <cellStyle name="SAPBEXexcBad9 14 4" xfId="15156"/>
    <cellStyle name="SAPBEXexcBad9 14 5" xfId="15157"/>
    <cellStyle name="SAPBEXexcBad9 140" xfId="25596"/>
    <cellStyle name="SAPBEXexcBad9 141" xfId="25632"/>
    <cellStyle name="SAPBEXexcBad9 142" xfId="25692"/>
    <cellStyle name="SAPBEXexcBad9 143" xfId="25680"/>
    <cellStyle name="SAPBEXexcBad9 144" xfId="25716"/>
    <cellStyle name="SAPBEXexcBad9 145" xfId="25775"/>
    <cellStyle name="SAPBEXexcBad9 146" xfId="25803"/>
    <cellStyle name="SAPBEXexcBad9 147" xfId="25766"/>
    <cellStyle name="SAPBEXexcBad9 148" xfId="25846"/>
    <cellStyle name="SAPBEXexcBad9 149" xfId="25889"/>
    <cellStyle name="SAPBEXexcBad9 15" xfId="15158"/>
    <cellStyle name="SAPBEXexcBad9 15 2" xfId="15159"/>
    <cellStyle name="SAPBEXexcBad9 15 2 2" xfId="15160"/>
    <cellStyle name="SAPBEXexcBad9 15 3" xfId="15161"/>
    <cellStyle name="SAPBEXexcBad9 15 4" xfId="15162"/>
    <cellStyle name="SAPBEXexcBad9 15 5" xfId="15163"/>
    <cellStyle name="SAPBEXexcBad9 150" xfId="25876"/>
    <cellStyle name="SAPBEXexcBad9 151" xfId="25913"/>
    <cellStyle name="SAPBEXexcBad9 152" xfId="25940"/>
    <cellStyle name="SAPBEXexcBad9 153" xfId="26001"/>
    <cellStyle name="SAPBEXexcBad9 154" xfId="25988"/>
    <cellStyle name="SAPBEXexcBad9 155" xfId="26025"/>
    <cellStyle name="SAPBEXexcBad9 156" xfId="26052"/>
    <cellStyle name="SAPBEXexcBad9 157" xfId="26115"/>
    <cellStyle name="SAPBEXexcBad9 158" xfId="26103"/>
    <cellStyle name="SAPBEXexcBad9 159" xfId="26139"/>
    <cellStyle name="SAPBEXexcBad9 16" xfId="15164"/>
    <cellStyle name="SAPBEXexcBad9 16 2" xfId="15165"/>
    <cellStyle name="SAPBEXexcBad9 16 2 2" xfId="15166"/>
    <cellStyle name="SAPBEXexcBad9 16 3" xfId="15167"/>
    <cellStyle name="SAPBEXexcBad9 16 4" xfId="15168"/>
    <cellStyle name="SAPBEXexcBad9 16 5" xfId="15169"/>
    <cellStyle name="SAPBEXexcBad9 160" xfId="26203"/>
    <cellStyle name="SAPBEXexcBad9 161" xfId="26233"/>
    <cellStyle name="SAPBEXexcBad9 162" xfId="26293"/>
    <cellStyle name="SAPBEXexcBad9 163" xfId="26265"/>
    <cellStyle name="SAPBEXexcBad9 164" xfId="26319"/>
    <cellStyle name="SAPBEXexcBad9 165" xfId="26346"/>
    <cellStyle name="SAPBEXexcBad9 166" xfId="26372"/>
    <cellStyle name="SAPBEXexcBad9 167" xfId="26396"/>
    <cellStyle name="SAPBEXexcBad9 168" xfId="26420"/>
    <cellStyle name="SAPBEXexcBad9 169" xfId="26501"/>
    <cellStyle name="SAPBEXexcBad9 17" xfId="15170"/>
    <cellStyle name="SAPBEXexcBad9 17 2" xfId="15171"/>
    <cellStyle name="SAPBEXexcBad9 17 2 2" xfId="15172"/>
    <cellStyle name="SAPBEXexcBad9 17 3" xfId="15173"/>
    <cellStyle name="SAPBEXexcBad9 17 4" xfId="15174"/>
    <cellStyle name="SAPBEXexcBad9 17 5" xfId="15175"/>
    <cellStyle name="SAPBEXexcBad9 170" xfId="26469"/>
    <cellStyle name="SAPBEXexcBad9 171" xfId="26527"/>
    <cellStyle name="SAPBEXexcBad9 172" xfId="26556"/>
    <cellStyle name="SAPBEXexcBad9 173" xfId="26585"/>
    <cellStyle name="SAPBEXexcBad9 174" xfId="26613"/>
    <cellStyle name="SAPBEXexcBad9 175" xfId="26641"/>
    <cellStyle name="SAPBEXexcBad9 176" xfId="26669"/>
    <cellStyle name="SAPBEXexcBad9 177" xfId="26697"/>
    <cellStyle name="SAPBEXexcBad9 178" xfId="26725"/>
    <cellStyle name="SAPBEXexcBad9 179" xfId="26752"/>
    <cellStyle name="SAPBEXexcBad9 18" xfId="15176"/>
    <cellStyle name="SAPBEXexcBad9 18 2" xfId="15177"/>
    <cellStyle name="SAPBEXexcBad9 18 2 2" xfId="15178"/>
    <cellStyle name="SAPBEXexcBad9 18 3" xfId="15179"/>
    <cellStyle name="SAPBEXexcBad9 18 4" xfId="15180"/>
    <cellStyle name="SAPBEXexcBad9 18 5" xfId="15181"/>
    <cellStyle name="SAPBEXexcBad9 180" xfId="26778"/>
    <cellStyle name="SAPBEXexcBad9 181" xfId="26802"/>
    <cellStyle name="SAPBEXexcBad9 182" xfId="26826"/>
    <cellStyle name="SAPBEXexcBad9 183" xfId="26903"/>
    <cellStyle name="SAPBEXexcBad9 184" xfId="26874"/>
    <cellStyle name="SAPBEXexcBad9 185" xfId="26929"/>
    <cellStyle name="SAPBEXexcBad9 186" xfId="26957"/>
    <cellStyle name="SAPBEXexcBad9 187" xfId="26984"/>
    <cellStyle name="SAPBEXexcBad9 188" xfId="27010"/>
    <cellStyle name="SAPBEXexcBad9 189" xfId="27034"/>
    <cellStyle name="SAPBEXexcBad9 19" xfId="15182"/>
    <cellStyle name="SAPBEXexcBad9 19 2" xfId="15183"/>
    <cellStyle name="SAPBEXexcBad9 19 2 2" xfId="15184"/>
    <cellStyle name="SAPBEXexcBad9 19 3" xfId="15185"/>
    <cellStyle name="SAPBEXexcBad9 19 4" xfId="15186"/>
    <cellStyle name="SAPBEXexcBad9 19 5" xfId="15187"/>
    <cellStyle name="SAPBEXexcBad9 190" xfId="27058"/>
    <cellStyle name="SAPBEXexcBad9 191" xfId="27139"/>
    <cellStyle name="SAPBEXexcBad9 192" xfId="27107"/>
    <cellStyle name="SAPBEXexcBad9 193" xfId="27165"/>
    <cellStyle name="SAPBEXexcBad9 194" xfId="27194"/>
    <cellStyle name="SAPBEXexcBad9 195" xfId="27223"/>
    <cellStyle name="SAPBEXexcBad9 196" xfId="27251"/>
    <cellStyle name="SAPBEXexcBad9 197" xfId="27279"/>
    <cellStyle name="SAPBEXexcBad9 198" xfId="27307"/>
    <cellStyle name="SAPBEXexcBad9 199" xfId="27335"/>
    <cellStyle name="SAPBEXexcBad9 2" xfId="75"/>
    <cellStyle name="SAPBEXexcBad9 2 10" xfId="15189"/>
    <cellStyle name="SAPBEXexcBad9 2 10 2" xfId="15190"/>
    <cellStyle name="SAPBEXexcBad9 2 10 3" xfId="15191"/>
    <cellStyle name="SAPBEXexcBad9 2 11" xfId="15192"/>
    <cellStyle name="SAPBEXexcBad9 2 11 2" xfId="15193"/>
    <cellStyle name="SAPBEXexcBad9 2 12" xfId="15194"/>
    <cellStyle name="SAPBEXexcBad9 2 12 2" xfId="15195"/>
    <cellStyle name="SAPBEXexcBad9 2 13" xfId="15196"/>
    <cellStyle name="SAPBEXexcBad9 2 13 2" xfId="15197"/>
    <cellStyle name="SAPBEXexcBad9 2 14" xfId="15198"/>
    <cellStyle name="SAPBEXexcBad9 2 14 2" xfId="15199"/>
    <cellStyle name="SAPBEXexcBad9 2 15" xfId="15200"/>
    <cellStyle name="SAPBEXexcBad9 2 15 2" xfId="15201"/>
    <cellStyle name="SAPBEXexcBad9 2 16" xfId="15202"/>
    <cellStyle name="SAPBEXexcBad9 2 17" xfId="15203"/>
    <cellStyle name="SAPBEXexcBad9 2 18" xfId="15204"/>
    <cellStyle name="SAPBEXexcBad9 2 19" xfId="15205"/>
    <cellStyle name="SAPBEXexcBad9 2 2" xfId="15206"/>
    <cellStyle name="SAPBEXexcBad9 2 2 2" xfId="15207"/>
    <cellStyle name="SAPBEXexcBad9 2 2 2 2" xfId="15208"/>
    <cellStyle name="SAPBEXexcBad9 2 2 2 3" xfId="15209"/>
    <cellStyle name="SAPBEXexcBad9 2 2 3" xfId="15210"/>
    <cellStyle name="SAPBEXexcBad9 2 2 4" xfId="15211"/>
    <cellStyle name="SAPBEXexcBad9 2 2 5" xfId="15212"/>
    <cellStyle name="SAPBEXexcBad9 2 2_Logistica y Vtas" xfId="15213"/>
    <cellStyle name="SAPBEXexcBad9 2 20" xfId="15214"/>
    <cellStyle name="SAPBEXexcBad9 2 21" xfId="15215"/>
    <cellStyle name="SAPBEXexcBad9 2 22" xfId="15188"/>
    <cellStyle name="SAPBEXexcBad9 2 3" xfId="15216"/>
    <cellStyle name="SAPBEXexcBad9 2 3 2" xfId="15217"/>
    <cellStyle name="SAPBEXexcBad9 2 3 3" xfId="15218"/>
    <cellStyle name="SAPBEXexcBad9 2 4" xfId="15219"/>
    <cellStyle name="SAPBEXexcBad9 2 4 2" xfId="15220"/>
    <cellStyle name="SAPBEXexcBad9 2 5" xfId="15221"/>
    <cellStyle name="SAPBEXexcBad9 2 5 2" xfId="15222"/>
    <cellStyle name="SAPBEXexcBad9 2 6" xfId="15223"/>
    <cellStyle name="SAPBEXexcBad9 2 6 2" xfId="15224"/>
    <cellStyle name="SAPBEXexcBad9 2 7" xfId="15225"/>
    <cellStyle name="SAPBEXexcBad9 2 7 2" xfId="15226"/>
    <cellStyle name="SAPBEXexcBad9 2 8" xfId="15227"/>
    <cellStyle name="SAPBEXexcBad9 2 8 2" xfId="15228"/>
    <cellStyle name="SAPBEXexcBad9 2 9" xfId="15229"/>
    <cellStyle name="SAPBEXexcBad9 2 9 2" xfId="15230"/>
    <cellStyle name="SAPBEXexcBad9 2_ANTES Y DESPUES MB ANA" xfId="15231"/>
    <cellStyle name="SAPBEXexcBad9 20" xfId="15232"/>
    <cellStyle name="SAPBEXexcBad9 20 2" xfId="15233"/>
    <cellStyle name="SAPBEXexcBad9 20 2 2" xfId="15234"/>
    <cellStyle name="SAPBEXexcBad9 20 3" xfId="15235"/>
    <cellStyle name="SAPBEXexcBad9 20 4" xfId="15236"/>
    <cellStyle name="SAPBEXexcBad9 20 5" xfId="15237"/>
    <cellStyle name="SAPBEXexcBad9 200" xfId="27363"/>
    <cellStyle name="SAPBEXexcBad9 201" xfId="27390"/>
    <cellStyle name="SAPBEXexcBad9 202" xfId="27416"/>
    <cellStyle name="SAPBEXexcBad9 203" xfId="27440"/>
    <cellStyle name="SAPBEXexcBad9 204" xfId="27464"/>
    <cellStyle name="SAPBEXexcBad9 205" xfId="27550"/>
    <cellStyle name="SAPBEXexcBad9 206" xfId="27513"/>
    <cellStyle name="SAPBEXexcBad9 207" xfId="27576"/>
    <cellStyle name="SAPBEXexcBad9 208" xfId="27605"/>
    <cellStyle name="SAPBEXexcBad9 209" xfId="27634"/>
    <cellStyle name="SAPBEXexcBad9 21" xfId="15238"/>
    <cellStyle name="SAPBEXexcBad9 21 2" xfId="15239"/>
    <cellStyle name="SAPBEXexcBad9 21 2 2" xfId="15240"/>
    <cellStyle name="SAPBEXexcBad9 21 3" xfId="15241"/>
    <cellStyle name="SAPBEXexcBad9 21 4" xfId="15242"/>
    <cellStyle name="SAPBEXexcBad9 21 5" xfId="15243"/>
    <cellStyle name="SAPBEXexcBad9 210" xfId="27663"/>
    <cellStyle name="SAPBEXexcBad9 211" xfId="27692"/>
    <cellStyle name="SAPBEXexcBad9 212" xfId="27721"/>
    <cellStyle name="SAPBEXexcBad9 213" xfId="27750"/>
    <cellStyle name="SAPBEXexcBad9 214" xfId="27779"/>
    <cellStyle name="SAPBEXexcBad9 215" xfId="27808"/>
    <cellStyle name="SAPBEXexcBad9 216" xfId="27837"/>
    <cellStyle name="SAPBEXexcBad9 217" xfId="27866"/>
    <cellStyle name="SAPBEXexcBad9 218" xfId="27895"/>
    <cellStyle name="SAPBEXexcBad9 219" xfId="27924"/>
    <cellStyle name="SAPBEXexcBad9 22" xfId="15244"/>
    <cellStyle name="SAPBEXexcBad9 22 2" xfId="15245"/>
    <cellStyle name="SAPBEXexcBad9 22 2 2" xfId="15246"/>
    <cellStyle name="SAPBEXexcBad9 22 3" xfId="15247"/>
    <cellStyle name="SAPBEXexcBad9 22 4" xfId="15248"/>
    <cellStyle name="SAPBEXexcBad9 22 5" xfId="15249"/>
    <cellStyle name="SAPBEXexcBad9 220" xfId="27953"/>
    <cellStyle name="SAPBEXexcBad9 221" xfId="27982"/>
    <cellStyle name="SAPBEXexcBad9 222" xfId="28011"/>
    <cellStyle name="SAPBEXexcBad9 223" xfId="28040"/>
    <cellStyle name="SAPBEXexcBad9 224" xfId="28069"/>
    <cellStyle name="SAPBEXexcBad9 225" xfId="28100"/>
    <cellStyle name="SAPBEXexcBad9 226" xfId="28126"/>
    <cellStyle name="SAPBEXexcBad9 227" xfId="28156"/>
    <cellStyle name="SAPBEXexcBad9 228" xfId="28185"/>
    <cellStyle name="SAPBEXexcBad9 229" xfId="28214"/>
    <cellStyle name="SAPBEXexcBad9 23" xfId="15250"/>
    <cellStyle name="SAPBEXexcBad9 23 2" xfId="15251"/>
    <cellStyle name="SAPBEXexcBad9 23 2 2" xfId="15252"/>
    <cellStyle name="SAPBEXexcBad9 23 3" xfId="15253"/>
    <cellStyle name="SAPBEXexcBad9 23 4" xfId="15254"/>
    <cellStyle name="SAPBEXexcBad9 23 5" xfId="15255"/>
    <cellStyle name="SAPBEXexcBad9 230" xfId="28243"/>
    <cellStyle name="SAPBEXexcBad9 231" xfId="28272"/>
    <cellStyle name="SAPBEXexcBad9 232" xfId="28301"/>
    <cellStyle name="SAPBEXexcBad9 233" xfId="28330"/>
    <cellStyle name="SAPBEXexcBad9 234" xfId="28359"/>
    <cellStyle name="SAPBEXexcBad9 235" xfId="28388"/>
    <cellStyle name="SAPBEXexcBad9 236" xfId="28417"/>
    <cellStyle name="SAPBEXexcBad9 237" xfId="28446"/>
    <cellStyle name="SAPBEXexcBad9 238" xfId="28474"/>
    <cellStyle name="SAPBEXexcBad9 239" xfId="28502"/>
    <cellStyle name="SAPBEXexcBad9 24" xfId="15256"/>
    <cellStyle name="SAPBEXexcBad9 24 2" xfId="15257"/>
    <cellStyle name="SAPBEXexcBad9 24 2 2" xfId="15258"/>
    <cellStyle name="SAPBEXexcBad9 24 3" xfId="15259"/>
    <cellStyle name="SAPBEXexcBad9 24 4" xfId="15260"/>
    <cellStyle name="SAPBEXexcBad9 24 5" xfId="15261"/>
    <cellStyle name="SAPBEXexcBad9 240" xfId="28530"/>
    <cellStyle name="SAPBEXexcBad9 241" xfId="28559"/>
    <cellStyle name="SAPBEXexcBad9 242" xfId="28586"/>
    <cellStyle name="SAPBEXexcBad9 243" xfId="28612"/>
    <cellStyle name="SAPBEXexcBad9 244" xfId="28638"/>
    <cellStyle name="SAPBEXexcBad9 245" xfId="28664"/>
    <cellStyle name="SAPBEXexcBad9 246" xfId="28690"/>
    <cellStyle name="SAPBEXexcBad9 247" xfId="28716"/>
    <cellStyle name="SAPBEXexcBad9 248" xfId="28741"/>
    <cellStyle name="SAPBEXexcBad9 249" xfId="28766"/>
    <cellStyle name="SAPBEXexcBad9 25" xfId="15262"/>
    <cellStyle name="SAPBEXexcBad9 25 2" xfId="15263"/>
    <cellStyle name="SAPBEXexcBad9 25 2 2" xfId="15264"/>
    <cellStyle name="SAPBEXexcBad9 25 3" xfId="15265"/>
    <cellStyle name="SAPBEXexcBad9 25 4" xfId="15266"/>
    <cellStyle name="SAPBEXexcBad9 25 5" xfId="15267"/>
    <cellStyle name="SAPBEXexcBad9 250" xfId="28791"/>
    <cellStyle name="SAPBEXexcBad9 251" xfId="28816"/>
    <cellStyle name="SAPBEXexcBad9 252" xfId="28841"/>
    <cellStyle name="SAPBEXexcBad9 253" xfId="28927"/>
    <cellStyle name="SAPBEXexcBad9 254" xfId="28889"/>
    <cellStyle name="SAPBEXexcBad9 255" xfId="28882"/>
    <cellStyle name="SAPBEXexcBad9 256" xfId="28892"/>
    <cellStyle name="SAPBEXexcBad9 257" xfId="29010"/>
    <cellStyle name="SAPBEXexcBad9 258" xfId="28899"/>
    <cellStyle name="SAPBEXexcBad9 259" xfId="29023"/>
    <cellStyle name="SAPBEXexcBad9 26" xfId="15268"/>
    <cellStyle name="SAPBEXexcBad9 26 2" xfId="15269"/>
    <cellStyle name="SAPBEXexcBad9 26 2 2" xfId="15270"/>
    <cellStyle name="SAPBEXexcBad9 26 3" xfId="15271"/>
    <cellStyle name="SAPBEXexcBad9 26 4" xfId="15272"/>
    <cellStyle name="SAPBEXexcBad9 26 5" xfId="15273"/>
    <cellStyle name="SAPBEXexcBad9 260" xfId="28925"/>
    <cellStyle name="SAPBEXexcBad9 27" xfId="15274"/>
    <cellStyle name="SAPBEXexcBad9 27 2" xfId="15275"/>
    <cellStyle name="SAPBEXexcBad9 27 2 2" xfId="15276"/>
    <cellStyle name="SAPBEXexcBad9 27 3" xfId="15277"/>
    <cellStyle name="SAPBEXexcBad9 27 4" xfId="15278"/>
    <cellStyle name="SAPBEXexcBad9 27 5" xfId="15279"/>
    <cellStyle name="SAPBEXexcBad9 28" xfId="15280"/>
    <cellStyle name="SAPBEXexcBad9 28 2" xfId="15281"/>
    <cellStyle name="SAPBEXexcBad9 28 2 2" xfId="15282"/>
    <cellStyle name="SAPBEXexcBad9 28 3" xfId="15283"/>
    <cellStyle name="SAPBEXexcBad9 28 4" xfId="15284"/>
    <cellStyle name="SAPBEXexcBad9 28 5" xfId="15285"/>
    <cellStyle name="SAPBEXexcBad9 29" xfId="15286"/>
    <cellStyle name="SAPBEXexcBad9 29 2" xfId="15287"/>
    <cellStyle name="SAPBEXexcBad9 29 3" xfId="15288"/>
    <cellStyle name="SAPBEXexcBad9 29 4" xfId="15289"/>
    <cellStyle name="SAPBEXexcBad9 3" xfId="15290"/>
    <cellStyle name="SAPBEXexcBad9 3 2" xfId="15291"/>
    <cellStyle name="SAPBEXexcBad9 3 2 2" xfId="15292"/>
    <cellStyle name="SAPBEXexcBad9 3 2 3" xfId="15293"/>
    <cellStyle name="SAPBEXexcBad9 3 2 4" xfId="15294"/>
    <cellStyle name="SAPBEXexcBad9 3 3" xfId="15295"/>
    <cellStyle name="SAPBEXexcBad9 3 3 2" xfId="15296"/>
    <cellStyle name="SAPBEXexcBad9 3 4" xfId="15297"/>
    <cellStyle name="SAPBEXexcBad9 3 4 2" xfId="15298"/>
    <cellStyle name="SAPBEXexcBad9 3 5" xfId="15299"/>
    <cellStyle name="SAPBEXexcBad9 3 6" xfId="15300"/>
    <cellStyle name="SAPBEXexcBad9 3 7" xfId="15301"/>
    <cellStyle name="SAPBEXexcBad9 3 8" xfId="15302"/>
    <cellStyle name="SAPBEXexcBad9 3 9" xfId="28929"/>
    <cellStyle name="SAPBEXexcBad9 3_Logistica y Vtas" xfId="15303"/>
    <cellStyle name="SAPBEXexcBad9 30" xfId="15304"/>
    <cellStyle name="SAPBEXexcBad9 30 2" xfId="15305"/>
    <cellStyle name="SAPBEXexcBad9 30 3" xfId="15306"/>
    <cellStyle name="SAPBEXexcBad9 30 4" xfId="15307"/>
    <cellStyle name="SAPBEXexcBad9 31" xfId="15308"/>
    <cellStyle name="SAPBEXexcBad9 31 2" xfId="15309"/>
    <cellStyle name="SAPBEXexcBad9 31 3" xfId="15310"/>
    <cellStyle name="SAPBEXexcBad9 31 4" xfId="15311"/>
    <cellStyle name="SAPBEXexcBad9 32" xfId="15312"/>
    <cellStyle name="SAPBEXexcBad9 32 2" xfId="15313"/>
    <cellStyle name="SAPBEXexcBad9 32 3" xfId="15314"/>
    <cellStyle name="SAPBEXexcBad9 32 4" xfId="15315"/>
    <cellStyle name="SAPBEXexcBad9 33" xfId="15316"/>
    <cellStyle name="SAPBEXexcBad9 33 2" xfId="15317"/>
    <cellStyle name="SAPBEXexcBad9 33 3" xfId="15318"/>
    <cellStyle name="SAPBEXexcBad9 34" xfId="15319"/>
    <cellStyle name="SAPBEXexcBad9 34 2" xfId="15320"/>
    <cellStyle name="SAPBEXexcBad9 34 3" xfId="15321"/>
    <cellStyle name="SAPBEXexcBad9 35" xfId="15322"/>
    <cellStyle name="SAPBEXexcBad9 35 2" xfId="15323"/>
    <cellStyle name="SAPBEXexcBad9 35 3" xfId="15324"/>
    <cellStyle name="SAPBEXexcBad9 36" xfId="15325"/>
    <cellStyle name="SAPBEXexcBad9 36 2" xfId="15326"/>
    <cellStyle name="SAPBEXexcBad9 37" xfId="15327"/>
    <cellStyle name="SAPBEXexcBad9 37 2" xfId="15328"/>
    <cellStyle name="SAPBEXexcBad9 38" xfId="15329"/>
    <cellStyle name="SAPBEXexcBad9 38 2" xfId="15330"/>
    <cellStyle name="SAPBEXexcBad9 39" xfId="15331"/>
    <cellStyle name="SAPBEXexcBad9 39 2" xfId="15332"/>
    <cellStyle name="SAPBEXexcBad9 4" xfId="15333"/>
    <cellStyle name="SAPBEXexcBad9 4 2" xfId="15334"/>
    <cellStyle name="SAPBEXexcBad9 4 2 2" xfId="15335"/>
    <cellStyle name="SAPBEXexcBad9 4 2 3" xfId="15336"/>
    <cellStyle name="SAPBEXexcBad9 4 2 4" xfId="15337"/>
    <cellStyle name="SAPBEXexcBad9 4 3" xfId="15338"/>
    <cellStyle name="SAPBEXexcBad9 4 3 2" xfId="15339"/>
    <cellStyle name="SAPBEXexcBad9 4 4" xfId="15340"/>
    <cellStyle name="SAPBEXexcBad9 4 5" xfId="15341"/>
    <cellStyle name="SAPBEXexcBad9 4 6" xfId="15342"/>
    <cellStyle name="SAPBEXexcBad9 4_Logistica y Vtas" xfId="15343"/>
    <cellStyle name="SAPBEXexcBad9 40" xfId="15344"/>
    <cellStyle name="SAPBEXexcBad9 40 2" xfId="15345"/>
    <cellStyle name="SAPBEXexcBad9 41" xfId="15346"/>
    <cellStyle name="SAPBEXexcBad9 41 2" xfId="15347"/>
    <cellStyle name="SAPBEXexcBad9 42" xfId="15348"/>
    <cellStyle name="SAPBEXexcBad9 42 2" xfId="15349"/>
    <cellStyle name="SAPBEXexcBad9 43" xfId="15350"/>
    <cellStyle name="SAPBEXexcBad9 43 2" xfId="15351"/>
    <cellStyle name="SAPBEXexcBad9 44" xfId="15352"/>
    <cellStyle name="SAPBEXexcBad9 44 2" xfId="15353"/>
    <cellStyle name="SAPBEXexcBad9 45" xfId="15354"/>
    <cellStyle name="SAPBEXexcBad9 45 2" xfId="15355"/>
    <cellStyle name="SAPBEXexcBad9 46" xfId="15356"/>
    <cellStyle name="SAPBEXexcBad9 46 2" xfId="15357"/>
    <cellStyle name="SAPBEXexcBad9 47" xfId="15358"/>
    <cellStyle name="SAPBEXexcBad9 48" xfId="15359"/>
    <cellStyle name="SAPBEXexcBad9 49" xfId="15360"/>
    <cellStyle name="SAPBEXexcBad9 5" xfId="15361"/>
    <cellStyle name="SAPBEXexcBad9 5 2" xfId="15362"/>
    <cellStyle name="SAPBEXexcBad9 5 2 2" xfId="15363"/>
    <cellStyle name="SAPBEXexcBad9 5 2 3" xfId="15364"/>
    <cellStyle name="SAPBEXexcBad9 5 2 4" xfId="15365"/>
    <cellStyle name="SAPBEXexcBad9 5 3" xfId="15366"/>
    <cellStyle name="SAPBEXexcBad9 5 3 2" xfId="15367"/>
    <cellStyle name="SAPBEXexcBad9 5 4" xfId="15368"/>
    <cellStyle name="SAPBEXexcBad9 5 5" xfId="15369"/>
    <cellStyle name="SAPBEXexcBad9 5_Logistica y Vtas" xfId="15370"/>
    <cellStyle name="SAPBEXexcBad9 50" xfId="15371"/>
    <cellStyle name="SAPBEXexcBad9 51" xfId="15372"/>
    <cellStyle name="SAPBEXexcBad9 52" xfId="15373"/>
    <cellStyle name="SAPBEXexcBad9 53" xfId="15374"/>
    <cellStyle name="SAPBEXexcBad9 54" xfId="15375"/>
    <cellStyle name="SAPBEXexcBad9 55" xfId="15376"/>
    <cellStyle name="SAPBEXexcBad9 56" xfId="15377"/>
    <cellStyle name="SAPBEXexcBad9 57" xfId="15378"/>
    <cellStyle name="SAPBEXexcBad9 58" xfId="15379"/>
    <cellStyle name="SAPBEXexcBad9 59" xfId="15380"/>
    <cellStyle name="SAPBEXexcBad9 6" xfId="15381"/>
    <cellStyle name="SAPBEXexcBad9 6 2" xfId="15382"/>
    <cellStyle name="SAPBEXexcBad9 6 2 2" xfId="15383"/>
    <cellStyle name="SAPBEXexcBad9 6 2 3" xfId="15384"/>
    <cellStyle name="SAPBEXexcBad9 6 2 4" xfId="15385"/>
    <cellStyle name="SAPBEXexcBad9 6 3" xfId="15386"/>
    <cellStyle name="SAPBEXexcBad9 6 3 2" xfId="15387"/>
    <cellStyle name="SAPBEXexcBad9 6 4" xfId="15388"/>
    <cellStyle name="SAPBEXexcBad9 6 5" xfId="15389"/>
    <cellStyle name="SAPBEXexcBad9 6_Logistica y Vtas" xfId="15390"/>
    <cellStyle name="SAPBEXexcBad9 60" xfId="15391"/>
    <cellStyle name="SAPBEXexcBad9 61" xfId="15392"/>
    <cellStyle name="SAPBEXexcBad9 62" xfId="15393"/>
    <cellStyle name="SAPBEXexcBad9 63" xfId="15394"/>
    <cellStyle name="SAPBEXexcBad9 64" xfId="15395"/>
    <cellStyle name="SAPBEXexcBad9 65" xfId="15396"/>
    <cellStyle name="SAPBEXexcBad9 66" xfId="15397"/>
    <cellStyle name="SAPBEXexcBad9 67" xfId="15398"/>
    <cellStyle name="SAPBEXexcBad9 68" xfId="15399"/>
    <cellStyle name="SAPBEXexcBad9 69" xfId="15400"/>
    <cellStyle name="SAPBEXexcBad9 7" xfId="15401"/>
    <cellStyle name="SAPBEXexcBad9 7 2" xfId="15402"/>
    <cellStyle name="SAPBEXexcBad9 7 2 2" xfId="15403"/>
    <cellStyle name="SAPBEXexcBad9 7 2 3" xfId="15404"/>
    <cellStyle name="SAPBEXexcBad9 7 2 4" xfId="15405"/>
    <cellStyle name="SAPBEXexcBad9 7 3" xfId="15406"/>
    <cellStyle name="SAPBEXexcBad9 7 3 2" xfId="15407"/>
    <cellStyle name="SAPBEXexcBad9 7 4" xfId="15408"/>
    <cellStyle name="SAPBEXexcBad9 7 5" xfId="15409"/>
    <cellStyle name="SAPBEXexcBad9 7_Logistica y Vtas" xfId="15410"/>
    <cellStyle name="SAPBEXexcBad9 70" xfId="15411"/>
    <cellStyle name="SAPBEXexcBad9 71" xfId="15412"/>
    <cellStyle name="SAPBEXexcBad9 72" xfId="15413"/>
    <cellStyle name="SAPBEXexcBad9 73" xfId="15414"/>
    <cellStyle name="SAPBEXexcBad9 74" xfId="15415"/>
    <cellStyle name="SAPBEXexcBad9 75" xfId="15416"/>
    <cellStyle name="SAPBEXexcBad9 76" xfId="15417"/>
    <cellStyle name="SAPBEXexcBad9 77" xfId="15418"/>
    <cellStyle name="SAPBEXexcBad9 78" xfId="15419"/>
    <cellStyle name="SAPBEXexcBad9 79" xfId="15420"/>
    <cellStyle name="SAPBEXexcBad9 8" xfId="15421"/>
    <cellStyle name="SAPBEXexcBad9 8 2" xfId="15422"/>
    <cellStyle name="SAPBEXexcBad9 8 2 2" xfId="15423"/>
    <cellStyle name="SAPBEXexcBad9 8 2 3" xfId="15424"/>
    <cellStyle name="SAPBEXexcBad9 8 2 4" xfId="15425"/>
    <cellStyle name="SAPBEXexcBad9 8 3" xfId="15426"/>
    <cellStyle name="SAPBEXexcBad9 8 3 2" xfId="15427"/>
    <cellStyle name="SAPBEXexcBad9 8 4" xfId="15428"/>
    <cellStyle name="SAPBEXexcBad9 8 5" xfId="15429"/>
    <cellStyle name="SAPBEXexcBad9 8_Logistica y Vtas" xfId="15430"/>
    <cellStyle name="SAPBEXexcBad9 80" xfId="15431"/>
    <cellStyle name="SAPBEXexcBad9 81" xfId="15432"/>
    <cellStyle name="SAPBEXexcBad9 82" xfId="15433"/>
    <cellStyle name="SAPBEXexcBad9 83" xfId="15434"/>
    <cellStyle name="SAPBEXexcBad9 84" xfId="15117"/>
    <cellStyle name="SAPBEXexcBad9 85" xfId="24072"/>
    <cellStyle name="SAPBEXexcBad9 86" xfId="24113"/>
    <cellStyle name="SAPBEXexcBad9 87" xfId="24102"/>
    <cellStyle name="SAPBEXexcBad9 88" xfId="24179"/>
    <cellStyle name="SAPBEXexcBad9 89" xfId="24158"/>
    <cellStyle name="SAPBEXexcBad9 9" xfId="15435"/>
    <cellStyle name="SAPBEXexcBad9 9 2" xfId="15436"/>
    <cellStyle name="SAPBEXexcBad9 9 2 2" xfId="15437"/>
    <cellStyle name="SAPBEXexcBad9 9 2 3" xfId="15438"/>
    <cellStyle name="SAPBEXexcBad9 9 2 4" xfId="15439"/>
    <cellStyle name="SAPBEXexcBad9 9 3" xfId="15440"/>
    <cellStyle name="SAPBEXexcBad9 9 3 2" xfId="15441"/>
    <cellStyle name="SAPBEXexcBad9 9 4" xfId="15442"/>
    <cellStyle name="SAPBEXexcBad9 9 5" xfId="15443"/>
    <cellStyle name="SAPBEXexcBad9 9_Logistica y Vtas" xfId="15444"/>
    <cellStyle name="SAPBEXexcBad9 90" xfId="24203"/>
    <cellStyle name="SAPBEXexcBad9 91" xfId="24229"/>
    <cellStyle name="SAPBEXexcBad9 92" xfId="24262"/>
    <cellStyle name="SAPBEXexcBad9 93" xfId="24266"/>
    <cellStyle name="SAPBEXexcBad9 94" xfId="24310"/>
    <cellStyle name="SAPBEXexcBad9 95" xfId="24337"/>
    <cellStyle name="SAPBEXexcBad9 96" xfId="24365"/>
    <cellStyle name="SAPBEXexcBad9 97" xfId="24393"/>
    <cellStyle name="SAPBEXexcBad9 98" xfId="24421"/>
    <cellStyle name="SAPBEXexcBad9 99" xfId="24446"/>
    <cellStyle name="SAPBEXexcBad9_1Modelo Plantillas Mandato SISS Junio 09 entrega" xfId="15445"/>
    <cellStyle name="SAPBEXexcCritical4" xfId="34"/>
    <cellStyle name="SAPBEXexcCritical4 10" xfId="15447"/>
    <cellStyle name="SAPBEXexcCritical4 10 2" xfId="15448"/>
    <cellStyle name="SAPBEXexcCritical4 10 2 2" xfId="15449"/>
    <cellStyle name="SAPBEXexcCritical4 10 2 3" xfId="15450"/>
    <cellStyle name="SAPBEXexcCritical4 10 2 4" xfId="15451"/>
    <cellStyle name="SAPBEXexcCritical4 10 3" xfId="15452"/>
    <cellStyle name="SAPBEXexcCritical4 10 3 2" xfId="15453"/>
    <cellStyle name="SAPBEXexcCritical4 10 4" xfId="15454"/>
    <cellStyle name="SAPBEXexcCritical4 10 5" xfId="15455"/>
    <cellStyle name="SAPBEXexcCritical4 10 6" xfId="15456"/>
    <cellStyle name="SAPBEXexcCritical4 10_Logistica y Vtas" xfId="15457"/>
    <cellStyle name="SAPBEXexcCritical4 100" xfId="24475"/>
    <cellStyle name="SAPBEXexcCritical4 101" xfId="24505"/>
    <cellStyle name="SAPBEXexcCritical4 102" xfId="24569"/>
    <cellStyle name="SAPBEXexcCritical4 103" xfId="24548"/>
    <cellStyle name="SAPBEXexcCritical4 104" xfId="24592"/>
    <cellStyle name="SAPBEXexcCritical4 105" xfId="24621"/>
    <cellStyle name="SAPBEXexcCritical4 106" xfId="24648"/>
    <cellStyle name="SAPBEXexcCritical4 107" xfId="24708"/>
    <cellStyle name="SAPBEXexcCritical4 108" xfId="24672"/>
    <cellStyle name="SAPBEXexcCritical4 109" xfId="24733"/>
    <cellStyle name="SAPBEXexcCritical4 11" xfId="15458"/>
    <cellStyle name="SAPBEXexcCritical4 11 2" xfId="15459"/>
    <cellStyle name="SAPBEXexcCritical4 11 2 2" xfId="15460"/>
    <cellStyle name="SAPBEXexcCritical4 11 2 3" xfId="15461"/>
    <cellStyle name="SAPBEXexcCritical4 11 2 4" xfId="15462"/>
    <cellStyle name="SAPBEXexcCritical4 11 3" xfId="15463"/>
    <cellStyle name="SAPBEXexcCritical4 11 3 2" xfId="15464"/>
    <cellStyle name="SAPBEXexcCritical4 11 4" xfId="15465"/>
    <cellStyle name="SAPBEXexcCritical4 11 5" xfId="15466"/>
    <cellStyle name="SAPBEXexcCritical4 11 6" xfId="15467"/>
    <cellStyle name="SAPBEXexcCritical4 11_Logistica y Vtas" xfId="15468"/>
    <cellStyle name="SAPBEXexcCritical4 110" xfId="24764"/>
    <cellStyle name="SAPBEXexcCritical4 111" xfId="24766"/>
    <cellStyle name="SAPBEXexcCritical4 112" xfId="24811"/>
    <cellStyle name="SAPBEXexcCritical4 113" xfId="24873"/>
    <cellStyle name="SAPBEXexcCritical4 114" xfId="24857"/>
    <cellStyle name="SAPBEXexcCritical4 115" xfId="24897"/>
    <cellStyle name="SAPBEXexcCritical4 116" xfId="24924"/>
    <cellStyle name="SAPBEXexcCritical4 117" xfId="24951"/>
    <cellStyle name="SAPBEXexcCritical4 118" xfId="25027"/>
    <cellStyle name="SAPBEXexcCritical4 119" xfId="24997"/>
    <cellStyle name="SAPBEXexcCritical4 12" xfId="15469"/>
    <cellStyle name="SAPBEXexcCritical4 12 2" xfId="15470"/>
    <cellStyle name="SAPBEXexcCritical4 12 2 2" xfId="15471"/>
    <cellStyle name="SAPBEXexcCritical4 12 2 3" xfId="15472"/>
    <cellStyle name="SAPBEXexcCritical4 12 2 4" xfId="15473"/>
    <cellStyle name="SAPBEXexcCritical4 12 3" xfId="15474"/>
    <cellStyle name="SAPBEXexcCritical4 12 4" xfId="15475"/>
    <cellStyle name="SAPBEXexcCritical4 12 5" xfId="15476"/>
    <cellStyle name="SAPBEXexcCritical4 12_Logistica y Vtas" xfId="15477"/>
    <cellStyle name="SAPBEXexcCritical4 120" xfId="25132"/>
    <cellStyle name="SAPBEXexcCritical4 121" xfId="25146"/>
    <cellStyle name="SAPBEXexcCritical4 122" xfId="25060"/>
    <cellStyle name="SAPBEXexcCritical4 123" xfId="25108"/>
    <cellStyle name="SAPBEXexcCritical4 124" xfId="25206"/>
    <cellStyle name="SAPBEXexcCritical4 125" xfId="25176"/>
    <cellStyle name="SAPBEXexcCritical4 126" xfId="25325"/>
    <cellStyle name="SAPBEXexcCritical4 127" xfId="25260"/>
    <cellStyle name="SAPBEXexcCritical4 128" xfId="25230"/>
    <cellStyle name="SAPBEXexcCritical4 129" xfId="25297"/>
    <cellStyle name="SAPBEXexcCritical4 13" xfId="15478"/>
    <cellStyle name="SAPBEXexcCritical4 13 2" xfId="15479"/>
    <cellStyle name="SAPBEXexcCritical4 13 2 2" xfId="15480"/>
    <cellStyle name="SAPBEXexcCritical4 13 2 3" xfId="15481"/>
    <cellStyle name="SAPBEXexcCritical4 13 3" xfId="15482"/>
    <cellStyle name="SAPBEXexcCritical4 13 4" xfId="15483"/>
    <cellStyle name="SAPBEXexcCritical4 13 5" xfId="15484"/>
    <cellStyle name="SAPBEXexcCritical4 130" xfId="25359"/>
    <cellStyle name="SAPBEXexcCritical4 131" xfId="25343"/>
    <cellStyle name="SAPBEXexcCritical4 132" xfId="25383"/>
    <cellStyle name="SAPBEXexcCritical4 133" xfId="25410"/>
    <cellStyle name="SAPBEXexcCritical4 134" xfId="25459"/>
    <cellStyle name="SAPBEXexcCritical4 135" xfId="25483"/>
    <cellStyle name="SAPBEXexcCritical4 136" xfId="25525"/>
    <cellStyle name="SAPBEXexcCritical4 137" xfId="25511"/>
    <cellStyle name="SAPBEXexcCritical4 138" xfId="25549"/>
    <cellStyle name="SAPBEXexcCritical4 139" xfId="25609"/>
    <cellStyle name="SAPBEXexcCritical4 14" xfId="15485"/>
    <cellStyle name="SAPBEXexcCritical4 14 2" xfId="15486"/>
    <cellStyle name="SAPBEXexcCritical4 14 2 2" xfId="15487"/>
    <cellStyle name="SAPBEXexcCritical4 14 3" xfId="15488"/>
    <cellStyle name="SAPBEXexcCritical4 14 4" xfId="15489"/>
    <cellStyle name="SAPBEXexcCritical4 14 5" xfId="15490"/>
    <cellStyle name="SAPBEXexcCritical4 140" xfId="25595"/>
    <cellStyle name="SAPBEXexcCritical4 141" xfId="25633"/>
    <cellStyle name="SAPBEXexcCritical4 142" xfId="25693"/>
    <cellStyle name="SAPBEXexcCritical4 143" xfId="25679"/>
    <cellStyle name="SAPBEXexcCritical4 144" xfId="25717"/>
    <cellStyle name="SAPBEXexcCritical4 145" xfId="25776"/>
    <cellStyle name="SAPBEXexcCritical4 146" xfId="25804"/>
    <cellStyle name="SAPBEXexcCritical4 147" xfId="25767"/>
    <cellStyle name="SAPBEXexcCritical4 148" xfId="25847"/>
    <cellStyle name="SAPBEXexcCritical4 149" xfId="25890"/>
    <cellStyle name="SAPBEXexcCritical4 15" xfId="15491"/>
    <cellStyle name="SAPBEXexcCritical4 15 2" xfId="15492"/>
    <cellStyle name="SAPBEXexcCritical4 15 2 2" xfId="15493"/>
    <cellStyle name="SAPBEXexcCritical4 15 3" xfId="15494"/>
    <cellStyle name="SAPBEXexcCritical4 15 4" xfId="15495"/>
    <cellStyle name="SAPBEXexcCritical4 15 5" xfId="15496"/>
    <cellStyle name="SAPBEXexcCritical4 150" xfId="25875"/>
    <cellStyle name="SAPBEXexcCritical4 151" xfId="25914"/>
    <cellStyle name="SAPBEXexcCritical4 152" xfId="25941"/>
    <cellStyle name="SAPBEXexcCritical4 153" xfId="26002"/>
    <cellStyle name="SAPBEXexcCritical4 154" xfId="25987"/>
    <cellStyle name="SAPBEXexcCritical4 155" xfId="26026"/>
    <cellStyle name="SAPBEXexcCritical4 156" xfId="26053"/>
    <cellStyle name="SAPBEXexcCritical4 157" xfId="26116"/>
    <cellStyle name="SAPBEXexcCritical4 158" xfId="26102"/>
    <cellStyle name="SAPBEXexcCritical4 159" xfId="26140"/>
    <cellStyle name="SAPBEXexcCritical4 16" xfId="15497"/>
    <cellStyle name="SAPBEXexcCritical4 16 2" xfId="15498"/>
    <cellStyle name="SAPBEXexcCritical4 16 2 2" xfId="15499"/>
    <cellStyle name="SAPBEXexcCritical4 16 3" xfId="15500"/>
    <cellStyle name="SAPBEXexcCritical4 16 4" xfId="15501"/>
    <cellStyle name="SAPBEXexcCritical4 16 5" xfId="15502"/>
    <cellStyle name="SAPBEXexcCritical4 160" xfId="26204"/>
    <cellStyle name="SAPBEXexcCritical4 161" xfId="26234"/>
    <cellStyle name="SAPBEXexcCritical4 162" xfId="26294"/>
    <cellStyle name="SAPBEXexcCritical4 163" xfId="26264"/>
    <cellStyle name="SAPBEXexcCritical4 164" xfId="26321"/>
    <cellStyle name="SAPBEXexcCritical4 165" xfId="26348"/>
    <cellStyle name="SAPBEXexcCritical4 166" xfId="26374"/>
    <cellStyle name="SAPBEXexcCritical4 167" xfId="26398"/>
    <cellStyle name="SAPBEXexcCritical4 168" xfId="26422"/>
    <cellStyle name="SAPBEXexcCritical4 169" xfId="26502"/>
    <cellStyle name="SAPBEXexcCritical4 17" xfId="15503"/>
    <cellStyle name="SAPBEXexcCritical4 17 2" xfId="15504"/>
    <cellStyle name="SAPBEXexcCritical4 17 2 2" xfId="15505"/>
    <cellStyle name="SAPBEXexcCritical4 17 3" xfId="15506"/>
    <cellStyle name="SAPBEXexcCritical4 17 4" xfId="15507"/>
    <cellStyle name="SAPBEXexcCritical4 17 5" xfId="15508"/>
    <cellStyle name="SAPBEXexcCritical4 170" xfId="26468"/>
    <cellStyle name="SAPBEXexcCritical4 171" xfId="26529"/>
    <cellStyle name="SAPBEXexcCritical4 172" xfId="26558"/>
    <cellStyle name="SAPBEXexcCritical4 173" xfId="26587"/>
    <cellStyle name="SAPBEXexcCritical4 174" xfId="26615"/>
    <cellStyle name="SAPBEXexcCritical4 175" xfId="26643"/>
    <cellStyle name="SAPBEXexcCritical4 176" xfId="26671"/>
    <cellStyle name="SAPBEXexcCritical4 177" xfId="26699"/>
    <cellStyle name="SAPBEXexcCritical4 178" xfId="26727"/>
    <cellStyle name="SAPBEXexcCritical4 179" xfId="26754"/>
    <cellStyle name="SAPBEXexcCritical4 18" xfId="15509"/>
    <cellStyle name="SAPBEXexcCritical4 18 2" xfId="15510"/>
    <cellStyle name="SAPBEXexcCritical4 18 2 2" xfId="15511"/>
    <cellStyle name="SAPBEXexcCritical4 18 3" xfId="15512"/>
    <cellStyle name="SAPBEXexcCritical4 18 4" xfId="15513"/>
    <cellStyle name="SAPBEXexcCritical4 18 5" xfId="15514"/>
    <cellStyle name="SAPBEXexcCritical4 180" xfId="26780"/>
    <cellStyle name="SAPBEXexcCritical4 181" xfId="26804"/>
    <cellStyle name="SAPBEXexcCritical4 182" xfId="26828"/>
    <cellStyle name="SAPBEXexcCritical4 183" xfId="26904"/>
    <cellStyle name="SAPBEXexcCritical4 184" xfId="26873"/>
    <cellStyle name="SAPBEXexcCritical4 185" xfId="26931"/>
    <cellStyle name="SAPBEXexcCritical4 186" xfId="26959"/>
    <cellStyle name="SAPBEXexcCritical4 187" xfId="26986"/>
    <cellStyle name="SAPBEXexcCritical4 188" xfId="27012"/>
    <cellStyle name="SAPBEXexcCritical4 189" xfId="27036"/>
    <cellStyle name="SAPBEXexcCritical4 19" xfId="15515"/>
    <cellStyle name="SAPBEXexcCritical4 19 2" xfId="15516"/>
    <cellStyle name="SAPBEXexcCritical4 19 2 2" xfId="15517"/>
    <cellStyle name="SAPBEXexcCritical4 19 3" xfId="15518"/>
    <cellStyle name="SAPBEXexcCritical4 19 4" xfId="15519"/>
    <cellStyle name="SAPBEXexcCritical4 19 5" xfId="15520"/>
    <cellStyle name="SAPBEXexcCritical4 190" xfId="27060"/>
    <cellStyle name="SAPBEXexcCritical4 191" xfId="27140"/>
    <cellStyle name="SAPBEXexcCritical4 192" xfId="27106"/>
    <cellStyle name="SAPBEXexcCritical4 193" xfId="27167"/>
    <cellStyle name="SAPBEXexcCritical4 194" xfId="27196"/>
    <cellStyle name="SAPBEXexcCritical4 195" xfId="27225"/>
    <cellStyle name="SAPBEXexcCritical4 196" xfId="27253"/>
    <cellStyle name="SAPBEXexcCritical4 197" xfId="27281"/>
    <cellStyle name="SAPBEXexcCritical4 198" xfId="27309"/>
    <cellStyle name="SAPBEXexcCritical4 199" xfId="27337"/>
    <cellStyle name="SAPBEXexcCritical4 2" xfId="76"/>
    <cellStyle name="SAPBEXexcCritical4 2 10" xfId="15522"/>
    <cellStyle name="SAPBEXexcCritical4 2 10 2" xfId="15523"/>
    <cellStyle name="SAPBEXexcCritical4 2 10 3" xfId="15524"/>
    <cellStyle name="SAPBEXexcCritical4 2 11" xfId="15525"/>
    <cellStyle name="SAPBEXexcCritical4 2 11 2" xfId="15526"/>
    <cellStyle name="SAPBEXexcCritical4 2 12" xfId="15527"/>
    <cellStyle name="SAPBEXexcCritical4 2 12 2" xfId="15528"/>
    <cellStyle name="SAPBEXexcCritical4 2 13" xfId="15529"/>
    <cellStyle name="SAPBEXexcCritical4 2 13 2" xfId="15530"/>
    <cellStyle name="SAPBEXexcCritical4 2 14" xfId="15531"/>
    <cellStyle name="SAPBEXexcCritical4 2 14 2" xfId="15532"/>
    <cellStyle name="SAPBEXexcCritical4 2 15" xfId="15533"/>
    <cellStyle name="SAPBEXexcCritical4 2 15 2" xfId="15534"/>
    <cellStyle name="SAPBEXexcCritical4 2 16" xfId="15535"/>
    <cellStyle name="SAPBEXexcCritical4 2 17" xfId="15536"/>
    <cellStyle name="SAPBEXexcCritical4 2 18" xfId="15537"/>
    <cellStyle name="SAPBEXexcCritical4 2 19" xfId="15538"/>
    <cellStyle name="SAPBEXexcCritical4 2 2" xfId="15539"/>
    <cellStyle name="SAPBEXexcCritical4 2 2 2" xfId="15540"/>
    <cellStyle name="SAPBEXexcCritical4 2 2 2 2" xfId="15541"/>
    <cellStyle name="SAPBEXexcCritical4 2 2 2 3" xfId="15542"/>
    <cellStyle name="SAPBEXexcCritical4 2 2 3" xfId="15543"/>
    <cellStyle name="SAPBEXexcCritical4 2 2 4" xfId="15544"/>
    <cellStyle name="SAPBEXexcCritical4 2 2 5" xfId="15545"/>
    <cellStyle name="SAPBEXexcCritical4 2 2_Logistica y Vtas" xfId="15546"/>
    <cellStyle name="SAPBEXexcCritical4 2 20" xfId="15547"/>
    <cellStyle name="SAPBEXexcCritical4 2 21" xfId="15548"/>
    <cellStyle name="SAPBEXexcCritical4 2 22" xfId="15521"/>
    <cellStyle name="SAPBEXexcCritical4 2 3" xfId="15549"/>
    <cellStyle name="SAPBEXexcCritical4 2 3 2" xfId="15550"/>
    <cellStyle name="SAPBEXexcCritical4 2 3 3" xfId="15551"/>
    <cellStyle name="SAPBEXexcCritical4 2 4" xfId="15552"/>
    <cellStyle name="SAPBEXexcCritical4 2 4 2" xfId="15553"/>
    <cellStyle name="SAPBEXexcCritical4 2 4 3" xfId="15554"/>
    <cellStyle name="SAPBEXexcCritical4 2 5" xfId="15555"/>
    <cellStyle name="SAPBEXexcCritical4 2 5 2" xfId="15556"/>
    <cellStyle name="SAPBEXexcCritical4 2 6" xfId="15557"/>
    <cellStyle name="SAPBEXexcCritical4 2 6 2" xfId="15558"/>
    <cellStyle name="SAPBEXexcCritical4 2 7" xfId="15559"/>
    <cellStyle name="SAPBEXexcCritical4 2 7 2" xfId="15560"/>
    <cellStyle name="SAPBEXexcCritical4 2 8" xfId="15561"/>
    <cellStyle name="SAPBEXexcCritical4 2 8 2" xfId="15562"/>
    <cellStyle name="SAPBEXexcCritical4 2 9" xfId="15563"/>
    <cellStyle name="SAPBEXexcCritical4 2 9 2" xfId="15564"/>
    <cellStyle name="SAPBEXexcCritical4 2_ANTES Y DESPUES MB ANA" xfId="15565"/>
    <cellStyle name="SAPBEXexcCritical4 20" xfId="15566"/>
    <cellStyle name="SAPBEXexcCritical4 20 2" xfId="15567"/>
    <cellStyle name="SAPBEXexcCritical4 20 2 2" xfId="15568"/>
    <cellStyle name="SAPBEXexcCritical4 20 3" xfId="15569"/>
    <cellStyle name="SAPBEXexcCritical4 20 4" xfId="15570"/>
    <cellStyle name="SAPBEXexcCritical4 20 5" xfId="15571"/>
    <cellStyle name="SAPBEXexcCritical4 200" xfId="27365"/>
    <cellStyle name="SAPBEXexcCritical4 201" xfId="27392"/>
    <cellStyle name="SAPBEXexcCritical4 202" xfId="27418"/>
    <cellStyle name="SAPBEXexcCritical4 203" xfId="27442"/>
    <cellStyle name="SAPBEXexcCritical4 204" xfId="27466"/>
    <cellStyle name="SAPBEXexcCritical4 205" xfId="27551"/>
    <cellStyle name="SAPBEXexcCritical4 206" xfId="27512"/>
    <cellStyle name="SAPBEXexcCritical4 207" xfId="27578"/>
    <cellStyle name="SAPBEXexcCritical4 208" xfId="27607"/>
    <cellStyle name="SAPBEXexcCritical4 209" xfId="27636"/>
    <cellStyle name="SAPBEXexcCritical4 21" xfId="15572"/>
    <cellStyle name="SAPBEXexcCritical4 21 2" xfId="15573"/>
    <cellStyle name="SAPBEXexcCritical4 21 2 2" xfId="15574"/>
    <cellStyle name="SAPBEXexcCritical4 21 3" xfId="15575"/>
    <cellStyle name="SAPBEXexcCritical4 21 4" xfId="15576"/>
    <cellStyle name="SAPBEXexcCritical4 21 5" xfId="15577"/>
    <cellStyle name="SAPBEXexcCritical4 210" xfId="27665"/>
    <cellStyle name="SAPBEXexcCritical4 211" xfId="27694"/>
    <cellStyle name="SAPBEXexcCritical4 212" xfId="27723"/>
    <cellStyle name="SAPBEXexcCritical4 213" xfId="27752"/>
    <cellStyle name="SAPBEXexcCritical4 214" xfId="27781"/>
    <cellStyle name="SAPBEXexcCritical4 215" xfId="27810"/>
    <cellStyle name="SAPBEXexcCritical4 216" xfId="27839"/>
    <cellStyle name="SAPBEXexcCritical4 217" xfId="27868"/>
    <cellStyle name="SAPBEXexcCritical4 218" xfId="27897"/>
    <cellStyle name="SAPBEXexcCritical4 219" xfId="27926"/>
    <cellStyle name="SAPBEXexcCritical4 22" xfId="15578"/>
    <cellStyle name="SAPBEXexcCritical4 22 2" xfId="15579"/>
    <cellStyle name="SAPBEXexcCritical4 22 2 2" xfId="15580"/>
    <cellStyle name="SAPBEXexcCritical4 22 3" xfId="15581"/>
    <cellStyle name="SAPBEXexcCritical4 22 4" xfId="15582"/>
    <cellStyle name="SAPBEXexcCritical4 22 5" xfId="15583"/>
    <cellStyle name="SAPBEXexcCritical4 220" xfId="27955"/>
    <cellStyle name="SAPBEXexcCritical4 221" xfId="27984"/>
    <cellStyle name="SAPBEXexcCritical4 222" xfId="28013"/>
    <cellStyle name="SAPBEXexcCritical4 223" xfId="28042"/>
    <cellStyle name="SAPBEXexcCritical4 224" xfId="28071"/>
    <cellStyle name="SAPBEXexcCritical4 225" xfId="28103"/>
    <cellStyle name="SAPBEXexcCritical4 226" xfId="28127"/>
    <cellStyle name="SAPBEXexcCritical4 227" xfId="28158"/>
    <cellStyle name="SAPBEXexcCritical4 228" xfId="28187"/>
    <cellStyle name="SAPBEXexcCritical4 229" xfId="28216"/>
    <cellStyle name="SAPBEXexcCritical4 23" xfId="15584"/>
    <cellStyle name="SAPBEXexcCritical4 23 2" xfId="15585"/>
    <cellStyle name="SAPBEXexcCritical4 23 2 2" xfId="15586"/>
    <cellStyle name="SAPBEXexcCritical4 23 3" xfId="15587"/>
    <cellStyle name="SAPBEXexcCritical4 23 4" xfId="15588"/>
    <cellStyle name="SAPBEXexcCritical4 23 5" xfId="15589"/>
    <cellStyle name="SAPBEXexcCritical4 230" xfId="28245"/>
    <cellStyle name="SAPBEXexcCritical4 231" xfId="28274"/>
    <cellStyle name="SAPBEXexcCritical4 232" xfId="28303"/>
    <cellStyle name="SAPBEXexcCritical4 233" xfId="28332"/>
    <cellStyle name="SAPBEXexcCritical4 234" xfId="28361"/>
    <cellStyle name="SAPBEXexcCritical4 235" xfId="28390"/>
    <cellStyle name="SAPBEXexcCritical4 236" xfId="28419"/>
    <cellStyle name="SAPBEXexcCritical4 237" xfId="28448"/>
    <cellStyle name="SAPBEXexcCritical4 238" xfId="28476"/>
    <cellStyle name="SAPBEXexcCritical4 239" xfId="28504"/>
    <cellStyle name="SAPBEXexcCritical4 24" xfId="15590"/>
    <cellStyle name="SAPBEXexcCritical4 24 2" xfId="15591"/>
    <cellStyle name="SAPBEXexcCritical4 24 2 2" xfId="15592"/>
    <cellStyle name="SAPBEXexcCritical4 24 3" xfId="15593"/>
    <cellStyle name="SAPBEXexcCritical4 24 4" xfId="15594"/>
    <cellStyle name="SAPBEXexcCritical4 24 5" xfId="15595"/>
    <cellStyle name="SAPBEXexcCritical4 240" xfId="28531"/>
    <cellStyle name="SAPBEXexcCritical4 241" xfId="28560"/>
    <cellStyle name="SAPBEXexcCritical4 242" xfId="28587"/>
    <cellStyle name="SAPBEXexcCritical4 243" xfId="28613"/>
    <cellStyle name="SAPBEXexcCritical4 244" xfId="28639"/>
    <cellStyle name="SAPBEXexcCritical4 245" xfId="28665"/>
    <cellStyle name="SAPBEXexcCritical4 246" xfId="28691"/>
    <cellStyle name="SAPBEXexcCritical4 247" xfId="28717"/>
    <cellStyle name="SAPBEXexcCritical4 248" xfId="28742"/>
    <cellStyle name="SAPBEXexcCritical4 249" xfId="28767"/>
    <cellStyle name="SAPBEXexcCritical4 25" xfId="15596"/>
    <cellStyle name="SAPBEXexcCritical4 25 2" xfId="15597"/>
    <cellStyle name="SAPBEXexcCritical4 25 2 2" xfId="15598"/>
    <cellStyle name="SAPBEXexcCritical4 25 3" xfId="15599"/>
    <cellStyle name="SAPBEXexcCritical4 25 4" xfId="15600"/>
    <cellStyle name="SAPBEXexcCritical4 25 5" xfId="15601"/>
    <cellStyle name="SAPBEXexcCritical4 250" xfId="28792"/>
    <cellStyle name="SAPBEXexcCritical4 251" xfId="28817"/>
    <cellStyle name="SAPBEXexcCritical4 252" xfId="28842"/>
    <cellStyle name="SAPBEXexcCritical4 253" xfId="28930"/>
    <cellStyle name="SAPBEXexcCritical4 254" xfId="28886"/>
    <cellStyle name="SAPBEXexcCritical4 255" xfId="28887"/>
    <cellStyle name="SAPBEXexcCritical4 256" xfId="28885"/>
    <cellStyle name="SAPBEXexcCritical4 257" xfId="28884"/>
    <cellStyle name="SAPBEXexcCritical4 258" xfId="28888"/>
    <cellStyle name="SAPBEXexcCritical4 259" xfId="28881"/>
    <cellStyle name="SAPBEXexcCritical4 26" xfId="15602"/>
    <cellStyle name="SAPBEXexcCritical4 26 2" xfId="15603"/>
    <cellStyle name="SAPBEXexcCritical4 26 2 2" xfId="15604"/>
    <cellStyle name="SAPBEXexcCritical4 26 3" xfId="15605"/>
    <cellStyle name="SAPBEXexcCritical4 26 4" xfId="15606"/>
    <cellStyle name="SAPBEXexcCritical4 26 5" xfId="15607"/>
    <cellStyle name="SAPBEXexcCritical4 260" xfId="29009"/>
    <cellStyle name="SAPBEXexcCritical4 27" xfId="15608"/>
    <cellStyle name="SAPBEXexcCritical4 27 2" xfId="15609"/>
    <cellStyle name="SAPBEXexcCritical4 27 2 2" xfId="15610"/>
    <cellStyle name="SAPBEXexcCritical4 27 3" xfId="15611"/>
    <cellStyle name="SAPBEXexcCritical4 27 4" xfId="15612"/>
    <cellStyle name="SAPBEXexcCritical4 27 5" xfId="15613"/>
    <cellStyle name="SAPBEXexcCritical4 28" xfId="15614"/>
    <cellStyle name="SAPBEXexcCritical4 28 2" xfId="15615"/>
    <cellStyle name="SAPBEXexcCritical4 28 2 2" xfId="15616"/>
    <cellStyle name="SAPBEXexcCritical4 28 3" xfId="15617"/>
    <cellStyle name="SAPBEXexcCritical4 28 4" xfId="15618"/>
    <cellStyle name="SAPBEXexcCritical4 28 5" xfId="15619"/>
    <cellStyle name="SAPBEXexcCritical4 29" xfId="15620"/>
    <cellStyle name="SAPBEXexcCritical4 29 2" xfId="15621"/>
    <cellStyle name="SAPBEXexcCritical4 29 3" xfId="15622"/>
    <cellStyle name="SAPBEXexcCritical4 29 4" xfId="15623"/>
    <cellStyle name="SAPBEXexcCritical4 3" xfId="15624"/>
    <cellStyle name="SAPBEXexcCritical4 3 10" xfId="28932"/>
    <cellStyle name="SAPBEXexcCritical4 3 2" xfId="15625"/>
    <cellStyle name="SAPBEXexcCritical4 3 2 2" xfId="15626"/>
    <cellStyle name="SAPBEXexcCritical4 3 2 3" xfId="15627"/>
    <cellStyle name="SAPBEXexcCritical4 3 2 4" xfId="15628"/>
    <cellStyle name="SAPBEXexcCritical4 3 3" xfId="15629"/>
    <cellStyle name="SAPBEXexcCritical4 3 3 2" xfId="15630"/>
    <cellStyle name="SAPBEXexcCritical4 3 4" xfId="15631"/>
    <cellStyle name="SAPBEXexcCritical4 3 4 2" xfId="15632"/>
    <cellStyle name="SAPBEXexcCritical4 3 5" xfId="15633"/>
    <cellStyle name="SAPBEXexcCritical4 3 6" xfId="15634"/>
    <cellStyle name="SAPBEXexcCritical4 3 7" xfId="15635"/>
    <cellStyle name="SAPBEXexcCritical4 3 8" xfId="15636"/>
    <cellStyle name="SAPBEXexcCritical4 3 9" xfId="15637"/>
    <cellStyle name="SAPBEXexcCritical4 3_Logistica y Vtas" xfId="15638"/>
    <cellStyle name="SAPBEXexcCritical4 30" xfId="15639"/>
    <cellStyle name="SAPBEXexcCritical4 30 2" xfId="15640"/>
    <cellStyle name="SAPBEXexcCritical4 30 3" xfId="15641"/>
    <cellStyle name="SAPBEXexcCritical4 30 4" xfId="15642"/>
    <cellStyle name="SAPBEXexcCritical4 31" xfId="15643"/>
    <cellStyle name="SAPBEXexcCritical4 31 2" xfId="15644"/>
    <cellStyle name="SAPBEXexcCritical4 31 3" xfId="15645"/>
    <cellStyle name="SAPBEXexcCritical4 31 4" xfId="15646"/>
    <cellStyle name="SAPBEXexcCritical4 32" xfId="15647"/>
    <cellStyle name="SAPBEXexcCritical4 32 2" xfId="15648"/>
    <cellStyle name="SAPBEXexcCritical4 32 3" xfId="15649"/>
    <cellStyle name="SAPBEXexcCritical4 32 4" xfId="15650"/>
    <cellStyle name="SAPBEXexcCritical4 33" xfId="15651"/>
    <cellStyle name="SAPBEXexcCritical4 33 2" xfId="15652"/>
    <cellStyle name="SAPBEXexcCritical4 33 3" xfId="15653"/>
    <cellStyle name="SAPBEXexcCritical4 34" xfId="15654"/>
    <cellStyle name="SAPBEXexcCritical4 34 2" xfId="15655"/>
    <cellStyle name="SAPBEXexcCritical4 34 3" xfId="15656"/>
    <cellStyle name="SAPBEXexcCritical4 35" xfId="15657"/>
    <cellStyle name="SAPBEXexcCritical4 35 2" xfId="15658"/>
    <cellStyle name="SAPBEXexcCritical4 35 3" xfId="15659"/>
    <cellStyle name="SAPBEXexcCritical4 36" xfId="15660"/>
    <cellStyle name="SAPBEXexcCritical4 36 2" xfId="15661"/>
    <cellStyle name="SAPBEXexcCritical4 37" xfId="15662"/>
    <cellStyle name="SAPBEXexcCritical4 37 2" xfId="15663"/>
    <cellStyle name="SAPBEXexcCritical4 38" xfId="15664"/>
    <cellStyle name="SAPBEXexcCritical4 38 2" xfId="15665"/>
    <cellStyle name="SAPBEXexcCritical4 39" xfId="15666"/>
    <cellStyle name="SAPBEXexcCritical4 39 2" xfId="15667"/>
    <cellStyle name="SAPBEXexcCritical4 4" xfId="15668"/>
    <cellStyle name="SAPBEXexcCritical4 4 2" xfId="15669"/>
    <cellStyle name="SAPBEXexcCritical4 4 2 2" xfId="15670"/>
    <cellStyle name="SAPBEXexcCritical4 4 2 3" xfId="15671"/>
    <cellStyle name="SAPBEXexcCritical4 4 2 4" xfId="15672"/>
    <cellStyle name="SAPBEXexcCritical4 4 3" xfId="15673"/>
    <cellStyle name="SAPBEXexcCritical4 4 3 2" xfId="15674"/>
    <cellStyle name="SAPBEXexcCritical4 4 4" xfId="15675"/>
    <cellStyle name="SAPBEXexcCritical4 4 5" xfId="15676"/>
    <cellStyle name="SAPBEXexcCritical4 4 6" xfId="15677"/>
    <cellStyle name="SAPBEXexcCritical4 4 7" xfId="15678"/>
    <cellStyle name="SAPBEXexcCritical4 4_Logistica y Vtas" xfId="15679"/>
    <cellStyle name="SAPBEXexcCritical4 40" xfId="15680"/>
    <cellStyle name="SAPBEXexcCritical4 40 2" xfId="15681"/>
    <cellStyle name="SAPBEXexcCritical4 41" xfId="15682"/>
    <cellStyle name="SAPBEXexcCritical4 41 2" xfId="15683"/>
    <cellStyle name="SAPBEXexcCritical4 42" xfId="15684"/>
    <cellStyle name="SAPBEXexcCritical4 42 2" xfId="15685"/>
    <cellStyle name="SAPBEXexcCritical4 43" xfId="15686"/>
    <cellStyle name="SAPBEXexcCritical4 43 2" xfId="15687"/>
    <cellStyle name="SAPBEXexcCritical4 44" xfId="15688"/>
    <cellStyle name="SAPBEXexcCritical4 44 2" xfId="15689"/>
    <cellStyle name="SAPBEXexcCritical4 45" xfId="15690"/>
    <cellStyle name="SAPBEXexcCritical4 45 2" xfId="15691"/>
    <cellStyle name="SAPBEXexcCritical4 46" xfId="15692"/>
    <cellStyle name="SAPBEXexcCritical4 46 2" xfId="15693"/>
    <cellStyle name="SAPBEXexcCritical4 47" xfId="15694"/>
    <cellStyle name="SAPBEXexcCritical4 48" xfId="15695"/>
    <cellStyle name="SAPBEXexcCritical4 49" xfId="15696"/>
    <cellStyle name="SAPBEXexcCritical4 5" xfId="15697"/>
    <cellStyle name="SAPBEXexcCritical4 5 2" xfId="15698"/>
    <cellStyle name="SAPBEXexcCritical4 5 2 2" xfId="15699"/>
    <cellStyle name="SAPBEXexcCritical4 5 2 3" xfId="15700"/>
    <cellStyle name="SAPBEXexcCritical4 5 2 4" xfId="15701"/>
    <cellStyle name="SAPBEXexcCritical4 5 3" xfId="15702"/>
    <cellStyle name="SAPBEXexcCritical4 5 3 2" xfId="15703"/>
    <cellStyle name="SAPBEXexcCritical4 5 4" xfId="15704"/>
    <cellStyle name="SAPBEXexcCritical4 5 5" xfId="15705"/>
    <cellStyle name="SAPBEXexcCritical4 5 6" xfId="15706"/>
    <cellStyle name="SAPBEXexcCritical4 5_Logistica y Vtas" xfId="15707"/>
    <cellStyle name="SAPBEXexcCritical4 50" xfId="15708"/>
    <cellStyle name="SAPBEXexcCritical4 51" xfId="15709"/>
    <cellStyle name="SAPBEXexcCritical4 52" xfId="15710"/>
    <cellStyle name="SAPBEXexcCritical4 53" xfId="15711"/>
    <cellStyle name="SAPBEXexcCritical4 54" xfId="15712"/>
    <cellStyle name="SAPBEXexcCritical4 55" xfId="15713"/>
    <cellStyle name="SAPBEXexcCritical4 56" xfId="15714"/>
    <cellStyle name="SAPBEXexcCritical4 57" xfId="15715"/>
    <cellStyle name="SAPBEXexcCritical4 58" xfId="15716"/>
    <cellStyle name="SAPBEXexcCritical4 59" xfId="15717"/>
    <cellStyle name="SAPBEXexcCritical4 6" xfId="15718"/>
    <cellStyle name="SAPBEXexcCritical4 6 2" xfId="15719"/>
    <cellStyle name="SAPBEXexcCritical4 6 2 2" xfId="15720"/>
    <cellStyle name="SAPBEXexcCritical4 6 2 3" xfId="15721"/>
    <cellStyle name="SAPBEXexcCritical4 6 2 4" xfId="15722"/>
    <cellStyle name="SAPBEXexcCritical4 6 3" xfId="15723"/>
    <cellStyle name="SAPBEXexcCritical4 6 3 2" xfId="15724"/>
    <cellStyle name="SAPBEXexcCritical4 6 4" xfId="15725"/>
    <cellStyle name="SAPBEXexcCritical4 6 5" xfId="15726"/>
    <cellStyle name="SAPBEXexcCritical4 6 6" xfId="15727"/>
    <cellStyle name="SAPBEXexcCritical4 6_Logistica y Vtas" xfId="15728"/>
    <cellStyle name="SAPBEXexcCritical4 60" xfId="15729"/>
    <cellStyle name="SAPBEXexcCritical4 61" xfId="15730"/>
    <cellStyle name="SAPBEXexcCritical4 62" xfId="15731"/>
    <cellStyle name="SAPBEXexcCritical4 63" xfId="15732"/>
    <cellStyle name="SAPBEXexcCritical4 64" xfId="15733"/>
    <cellStyle name="SAPBEXexcCritical4 65" xfId="15734"/>
    <cellStyle name="SAPBEXexcCritical4 66" xfId="15735"/>
    <cellStyle name="SAPBEXexcCritical4 67" xfId="15736"/>
    <cellStyle name="SAPBEXexcCritical4 68" xfId="15737"/>
    <cellStyle name="SAPBEXexcCritical4 69" xfId="15738"/>
    <cellStyle name="SAPBEXexcCritical4 7" xfId="15739"/>
    <cellStyle name="SAPBEXexcCritical4 7 2" xfId="15740"/>
    <cellStyle name="SAPBEXexcCritical4 7 2 2" xfId="15741"/>
    <cellStyle name="SAPBEXexcCritical4 7 2 3" xfId="15742"/>
    <cellStyle name="SAPBEXexcCritical4 7 2 4" xfId="15743"/>
    <cellStyle name="SAPBEXexcCritical4 7 3" xfId="15744"/>
    <cellStyle name="SAPBEXexcCritical4 7 3 2" xfId="15745"/>
    <cellStyle name="SAPBEXexcCritical4 7 4" xfId="15746"/>
    <cellStyle name="SAPBEXexcCritical4 7 5" xfId="15747"/>
    <cellStyle name="SAPBEXexcCritical4 7 6" xfId="15748"/>
    <cellStyle name="SAPBEXexcCritical4 7_Logistica y Vtas" xfId="15749"/>
    <cellStyle name="SAPBEXexcCritical4 70" xfId="15750"/>
    <cellStyle name="SAPBEXexcCritical4 71" xfId="15751"/>
    <cellStyle name="SAPBEXexcCritical4 72" xfId="15752"/>
    <cellStyle name="SAPBEXexcCritical4 73" xfId="15753"/>
    <cellStyle name="SAPBEXexcCritical4 74" xfId="15754"/>
    <cellStyle name="SAPBEXexcCritical4 75" xfId="15755"/>
    <cellStyle name="SAPBEXexcCritical4 76" xfId="15756"/>
    <cellStyle name="SAPBEXexcCritical4 77" xfId="15757"/>
    <cellStyle name="SAPBEXexcCritical4 78" xfId="15758"/>
    <cellStyle name="SAPBEXexcCritical4 79" xfId="15759"/>
    <cellStyle name="SAPBEXexcCritical4 8" xfId="15760"/>
    <cellStyle name="SAPBEXexcCritical4 8 2" xfId="15761"/>
    <cellStyle name="SAPBEXexcCritical4 8 2 2" xfId="15762"/>
    <cellStyle name="SAPBEXexcCritical4 8 2 3" xfId="15763"/>
    <cellStyle name="SAPBEXexcCritical4 8 2 4" xfId="15764"/>
    <cellStyle name="SAPBEXexcCritical4 8 3" xfId="15765"/>
    <cellStyle name="SAPBEXexcCritical4 8 3 2" xfId="15766"/>
    <cellStyle name="SAPBEXexcCritical4 8 4" xfId="15767"/>
    <cellStyle name="SAPBEXexcCritical4 8 5" xfId="15768"/>
    <cellStyle name="SAPBEXexcCritical4 8 6" xfId="15769"/>
    <cellStyle name="SAPBEXexcCritical4 8_Logistica y Vtas" xfId="15770"/>
    <cellStyle name="SAPBEXexcCritical4 80" xfId="15771"/>
    <cellStyle name="SAPBEXexcCritical4 81" xfId="15772"/>
    <cellStyle name="SAPBEXexcCritical4 82" xfId="15773"/>
    <cellStyle name="SAPBEXexcCritical4 83" xfId="15774"/>
    <cellStyle name="SAPBEXexcCritical4 84" xfId="15446"/>
    <cellStyle name="SAPBEXexcCritical4 85" xfId="24073"/>
    <cellStyle name="SAPBEXexcCritical4 86" xfId="24114"/>
    <cellStyle name="SAPBEXexcCritical4 87" xfId="24101"/>
    <cellStyle name="SAPBEXexcCritical4 88" xfId="24180"/>
    <cellStyle name="SAPBEXexcCritical4 89" xfId="24157"/>
    <cellStyle name="SAPBEXexcCritical4 9" xfId="15775"/>
    <cellStyle name="SAPBEXexcCritical4 9 2" xfId="15776"/>
    <cellStyle name="SAPBEXexcCritical4 9 2 2" xfId="15777"/>
    <cellStyle name="SAPBEXexcCritical4 9 2 3" xfId="15778"/>
    <cellStyle name="SAPBEXexcCritical4 9 2 4" xfId="15779"/>
    <cellStyle name="SAPBEXexcCritical4 9 3" xfId="15780"/>
    <cellStyle name="SAPBEXexcCritical4 9 3 2" xfId="15781"/>
    <cellStyle name="SAPBEXexcCritical4 9 4" xfId="15782"/>
    <cellStyle name="SAPBEXexcCritical4 9 5" xfId="15783"/>
    <cellStyle name="SAPBEXexcCritical4 9 6" xfId="15784"/>
    <cellStyle name="SAPBEXexcCritical4 9_Logistica y Vtas" xfId="15785"/>
    <cellStyle name="SAPBEXexcCritical4 90" xfId="24205"/>
    <cellStyle name="SAPBEXexcCritical4 91" xfId="24230"/>
    <cellStyle name="SAPBEXexcCritical4 92" xfId="24263"/>
    <cellStyle name="SAPBEXexcCritical4 93" xfId="24267"/>
    <cellStyle name="SAPBEXexcCritical4 94" xfId="24311"/>
    <cellStyle name="SAPBEXexcCritical4 95" xfId="24338"/>
    <cellStyle name="SAPBEXexcCritical4 96" xfId="24366"/>
    <cellStyle name="SAPBEXexcCritical4 97" xfId="24394"/>
    <cellStyle name="SAPBEXexcCritical4 98" xfId="24423"/>
    <cellStyle name="SAPBEXexcCritical4 99" xfId="24447"/>
    <cellStyle name="SAPBEXexcCritical4_1Modelo Plantillas Mandato SISS Junio 09 entrega" xfId="15786"/>
    <cellStyle name="SAPBEXexcCritical5" xfId="35"/>
    <cellStyle name="SAPBEXexcCritical5 10" xfId="15788"/>
    <cellStyle name="SAPBEXexcCritical5 10 2" xfId="15789"/>
    <cellStyle name="SAPBEXexcCritical5 10 2 2" xfId="15790"/>
    <cellStyle name="SAPBEXexcCritical5 10 2 3" xfId="15791"/>
    <cellStyle name="SAPBEXexcCritical5 10 2 4" xfId="15792"/>
    <cellStyle name="SAPBEXexcCritical5 10 3" xfId="15793"/>
    <cellStyle name="SAPBEXexcCritical5 10 3 2" xfId="15794"/>
    <cellStyle name="SAPBEXexcCritical5 10 4" xfId="15795"/>
    <cellStyle name="SAPBEXexcCritical5 10 5" xfId="15796"/>
    <cellStyle name="SAPBEXexcCritical5 10 6" xfId="15797"/>
    <cellStyle name="SAPBEXexcCritical5 10_Logistica y Vtas" xfId="15798"/>
    <cellStyle name="SAPBEXexcCritical5 100" xfId="24477"/>
    <cellStyle name="SAPBEXexcCritical5 101" xfId="24506"/>
    <cellStyle name="SAPBEXexcCritical5 102" xfId="24570"/>
    <cellStyle name="SAPBEXexcCritical5 103" xfId="24547"/>
    <cellStyle name="SAPBEXexcCritical5 104" xfId="24593"/>
    <cellStyle name="SAPBEXexcCritical5 105" xfId="24623"/>
    <cellStyle name="SAPBEXexcCritical5 106" xfId="24650"/>
    <cellStyle name="SAPBEXexcCritical5 107" xfId="24709"/>
    <cellStyle name="SAPBEXexcCritical5 108" xfId="24659"/>
    <cellStyle name="SAPBEXexcCritical5 109" xfId="24735"/>
    <cellStyle name="SAPBEXexcCritical5 11" xfId="15799"/>
    <cellStyle name="SAPBEXexcCritical5 11 2" xfId="15800"/>
    <cellStyle name="SAPBEXexcCritical5 11 2 2" xfId="15801"/>
    <cellStyle name="SAPBEXexcCritical5 11 2 3" xfId="15802"/>
    <cellStyle name="SAPBEXexcCritical5 11 2 4" xfId="15803"/>
    <cellStyle name="SAPBEXexcCritical5 11 3" xfId="15804"/>
    <cellStyle name="SAPBEXexcCritical5 11 3 2" xfId="15805"/>
    <cellStyle name="SAPBEXexcCritical5 11 4" xfId="15806"/>
    <cellStyle name="SAPBEXexcCritical5 11 5" xfId="15807"/>
    <cellStyle name="SAPBEXexcCritical5 11 6" xfId="15808"/>
    <cellStyle name="SAPBEXexcCritical5 11_Logistica y Vtas" xfId="15809"/>
    <cellStyle name="SAPBEXexcCritical5 110" xfId="24788"/>
    <cellStyle name="SAPBEXexcCritical5 111" xfId="24767"/>
    <cellStyle name="SAPBEXexcCritical5 112" xfId="24813"/>
    <cellStyle name="SAPBEXexcCritical5 113" xfId="24874"/>
    <cellStyle name="SAPBEXexcCritical5 114" xfId="24856"/>
    <cellStyle name="SAPBEXexcCritical5 115" xfId="24899"/>
    <cellStyle name="SAPBEXexcCritical5 116" xfId="24926"/>
    <cellStyle name="SAPBEXexcCritical5 117" xfId="24953"/>
    <cellStyle name="SAPBEXexcCritical5 118" xfId="25028"/>
    <cellStyle name="SAPBEXexcCritical5 119" xfId="24998"/>
    <cellStyle name="SAPBEXexcCritical5 12" xfId="15810"/>
    <cellStyle name="SAPBEXexcCritical5 12 2" xfId="15811"/>
    <cellStyle name="SAPBEXexcCritical5 12 2 2" xfId="15812"/>
    <cellStyle name="SAPBEXexcCritical5 12 2 3" xfId="15813"/>
    <cellStyle name="SAPBEXexcCritical5 12 2 4" xfId="15814"/>
    <cellStyle name="SAPBEXexcCritical5 12 3" xfId="15815"/>
    <cellStyle name="SAPBEXexcCritical5 12 4" xfId="15816"/>
    <cellStyle name="SAPBEXexcCritical5 12 5" xfId="15817"/>
    <cellStyle name="SAPBEXexcCritical5 12_Logistica y Vtas" xfId="15818"/>
    <cellStyle name="SAPBEXexcCritical5 120" xfId="25131"/>
    <cellStyle name="SAPBEXexcCritical5 121" xfId="25147"/>
    <cellStyle name="SAPBEXexcCritical5 122" xfId="25059"/>
    <cellStyle name="SAPBEXexcCritical5 123" xfId="25106"/>
    <cellStyle name="SAPBEXexcCritical5 124" xfId="25207"/>
    <cellStyle name="SAPBEXexcCritical5 125" xfId="25177"/>
    <cellStyle name="SAPBEXexcCritical5 126" xfId="25324"/>
    <cellStyle name="SAPBEXexcCritical5 127" xfId="25261"/>
    <cellStyle name="SAPBEXexcCritical5 128" xfId="25231"/>
    <cellStyle name="SAPBEXexcCritical5 129" xfId="25296"/>
    <cellStyle name="SAPBEXexcCritical5 13" xfId="15819"/>
    <cellStyle name="SAPBEXexcCritical5 13 2" xfId="15820"/>
    <cellStyle name="SAPBEXexcCritical5 13 2 2" xfId="15821"/>
    <cellStyle name="SAPBEXexcCritical5 13 2 3" xfId="15822"/>
    <cellStyle name="SAPBEXexcCritical5 13 3" xfId="15823"/>
    <cellStyle name="SAPBEXexcCritical5 13 4" xfId="15824"/>
    <cellStyle name="SAPBEXexcCritical5 13 5" xfId="15825"/>
    <cellStyle name="SAPBEXexcCritical5 130" xfId="25360"/>
    <cellStyle name="SAPBEXexcCritical5 131" xfId="25342"/>
    <cellStyle name="SAPBEXexcCritical5 132" xfId="25385"/>
    <cellStyle name="SAPBEXexcCritical5 133" xfId="25412"/>
    <cellStyle name="SAPBEXexcCritical5 134" xfId="25460"/>
    <cellStyle name="SAPBEXexcCritical5 135" xfId="25484"/>
    <cellStyle name="SAPBEXexcCritical5 136" xfId="25526"/>
    <cellStyle name="SAPBEXexcCritical5 137" xfId="25510"/>
    <cellStyle name="SAPBEXexcCritical5 138" xfId="25551"/>
    <cellStyle name="SAPBEXexcCritical5 139" xfId="25610"/>
    <cellStyle name="SAPBEXexcCritical5 14" xfId="15826"/>
    <cellStyle name="SAPBEXexcCritical5 14 2" xfId="15827"/>
    <cellStyle name="SAPBEXexcCritical5 14 2 2" xfId="15828"/>
    <cellStyle name="SAPBEXexcCritical5 14 3" xfId="15829"/>
    <cellStyle name="SAPBEXexcCritical5 14 4" xfId="15830"/>
    <cellStyle name="SAPBEXexcCritical5 14 5" xfId="15831"/>
    <cellStyle name="SAPBEXexcCritical5 140" xfId="25594"/>
    <cellStyle name="SAPBEXexcCritical5 141" xfId="25635"/>
    <cellStyle name="SAPBEXexcCritical5 142" xfId="25694"/>
    <cellStyle name="SAPBEXexcCritical5 143" xfId="25678"/>
    <cellStyle name="SAPBEXexcCritical5 144" xfId="25719"/>
    <cellStyle name="SAPBEXexcCritical5 145" xfId="25777"/>
    <cellStyle name="SAPBEXexcCritical5 146" xfId="25805"/>
    <cellStyle name="SAPBEXexcCritical5 147" xfId="25769"/>
    <cellStyle name="SAPBEXexcCritical5 148" xfId="25848"/>
    <cellStyle name="SAPBEXexcCritical5 149" xfId="25891"/>
    <cellStyle name="SAPBEXexcCritical5 15" xfId="15832"/>
    <cellStyle name="SAPBEXexcCritical5 15 2" xfId="15833"/>
    <cellStyle name="SAPBEXexcCritical5 15 2 2" xfId="15834"/>
    <cellStyle name="SAPBEXexcCritical5 15 3" xfId="15835"/>
    <cellStyle name="SAPBEXexcCritical5 15 4" xfId="15836"/>
    <cellStyle name="SAPBEXexcCritical5 15 5" xfId="15837"/>
    <cellStyle name="SAPBEXexcCritical5 150" xfId="25874"/>
    <cellStyle name="SAPBEXexcCritical5 151" xfId="25916"/>
    <cellStyle name="SAPBEXexcCritical5 152" xfId="25943"/>
    <cellStyle name="SAPBEXexcCritical5 153" xfId="26003"/>
    <cellStyle name="SAPBEXexcCritical5 154" xfId="25986"/>
    <cellStyle name="SAPBEXexcCritical5 155" xfId="26028"/>
    <cellStyle name="SAPBEXexcCritical5 156" xfId="26055"/>
    <cellStyle name="SAPBEXexcCritical5 157" xfId="26117"/>
    <cellStyle name="SAPBEXexcCritical5 158" xfId="26101"/>
    <cellStyle name="SAPBEXexcCritical5 159" xfId="26142"/>
    <cellStyle name="SAPBEXexcCritical5 16" xfId="15838"/>
    <cellStyle name="SAPBEXexcCritical5 16 2" xfId="15839"/>
    <cellStyle name="SAPBEXexcCritical5 16 2 2" xfId="15840"/>
    <cellStyle name="SAPBEXexcCritical5 16 3" xfId="15841"/>
    <cellStyle name="SAPBEXexcCritical5 16 4" xfId="15842"/>
    <cellStyle name="SAPBEXexcCritical5 16 5" xfId="15843"/>
    <cellStyle name="SAPBEXexcCritical5 160" xfId="26205"/>
    <cellStyle name="SAPBEXexcCritical5 161" xfId="26235"/>
    <cellStyle name="SAPBEXexcCritical5 162" xfId="26295"/>
    <cellStyle name="SAPBEXexcCritical5 163" xfId="26263"/>
    <cellStyle name="SAPBEXexcCritical5 164" xfId="26323"/>
    <cellStyle name="SAPBEXexcCritical5 165" xfId="26350"/>
    <cellStyle name="SAPBEXexcCritical5 166" xfId="26376"/>
    <cellStyle name="SAPBEXexcCritical5 167" xfId="26400"/>
    <cellStyle name="SAPBEXexcCritical5 168" xfId="26424"/>
    <cellStyle name="SAPBEXexcCritical5 169" xfId="26503"/>
    <cellStyle name="SAPBEXexcCritical5 17" xfId="15844"/>
    <cellStyle name="SAPBEXexcCritical5 17 2" xfId="15845"/>
    <cellStyle name="SAPBEXexcCritical5 17 2 2" xfId="15846"/>
    <cellStyle name="SAPBEXexcCritical5 17 3" xfId="15847"/>
    <cellStyle name="SAPBEXexcCritical5 17 4" xfId="15848"/>
    <cellStyle name="SAPBEXexcCritical5 17 5" xfId="15849"/>
    <cellStyle name="SAPBEXexcCritical5 170" xfId="26466"/>
    <cellStyle name="SAPBEXexcCritical5 171" xfId="26532"/>
    <cellStyle name="SAPBEXexcCritical5 172" xfId="26561"/>
    <cellStyle name="SAPBEXexcCritical5 173" xfId="26589"/>
    <cellStyle name="SAPBEXexcCritical5 174" xfId="26617"/>
    <cellStyle name="SAPBEXexcCritical5 175" xfId="26645"/>
    <cellStyle name="SAPBEXexcCritical5 176" xfId="26673"/>
    <cellStyle name="SAPBEXexcCritical5 177" xfId="26701"/>
    <cellStyle name="SAPBEXexcCritical5 178" xfId="26729"/>
    <cellStyle name="SAPBEXexcCritical5 179" xfId="26756"/>
    <cellStyle name="SAPBEXexcCritical5 18" xfId="15850"/>
    <cellStyle name="SAPBEXexcCritical5 18 2" xfId="15851"/>
    <cellStyle name="SAPBEXexcCritical5 18 2 2" xfId="15852"/>
    <cellStyle name="SAPBEXexcCritical5 18 3" xfId="15853"/>
    <cellStyle name="SAPBEXexcCritical5 18 4" xfId="15854"/>
    <cellStyle name="SAPBEXexcCritical5 18 5" xfId="15855"/>
    <cellStyle name="SAPBEXexcCritical5 180" xfId="26782"/>
    <cellStyle name="SAPBEXexcCritical5 181" xfId="26806"/>
    <cellStyle name="SAPBEXexcCritical5 182" xfId="26830"/>
    <cellStyle name="SAPBEXexcCritical5 183" xfId="26905"/>
    <cellStyle name="SAPBEXexcCritical5 184" xfId="26872"/>
    <cellStyle name="SAPBEXexcCritical5 185" xfId="26933"/>
    <cellStyle name="SAPBEXexcCritical5 186" xfId="26961"/>
    <cellStyle name="SAPBEXexcCritical5 187" xfId="26988"/>
    <cellStyle name="SAPBEXexcCritical5 188" xfId="27014"/>
    <cellStyle name="SAPBEXexcCritical5 189" xfId="27038"/>
    <cellStyle name="SAPBEXexcCritical5 19" xfId="15856"/>
    <cellStyle name="SAPBEXexcCritical5 19 2" xfId="15857"/>
    <cellStyle name="SAPBEXexcCritical5 19 2 2" xfId="15858"/>
    <cellStyle name="SAPBEXexcCritical5 19 3" xfId="15859"/>
    <cellStyle name="SAPBEXexcCritical5 19 4" xfId="15860"/>
    <cellStyle name="SAPBEXexcCritical5 19 5" xfId="15861"/>
    <cellStyle name="SAPBEXexcCritical5 190" xfId="27062"/>
    <cellStyle name="SAPBEXexcCritical5 191" xfId="27141"/>
    <cellStyle name="SAPBEXexcCritical5 192" xfId="27104"/>
    <cellStyle name="SAPBEXexcCritical5 193" xfId="27170"/>
    <cellStyle name="SAPBEXexcCritical5 194" xfId="27199"/>
    <cellStyle name="SAPBEXexcCritical5 195" xfId="27227"/>
    <cellStyle name="SAPBEXexcCritical5 196" xfId="27255"/>
    <cellStyle name="SAPBEXexcCritical5 197" xfId="27283"/>
    <cellStyle name="SAPBEXexcCritical5 198" xfId="27311"/>
    <cellStyle name="SAPBEXexcCritical5 199" xfId="27339"/>
    <cellStyle name="SAPBEXexcCritical5 2" xfId="77"/>
    <cellStyle name="SAPBEXexcCritical5 2 10" xfId="15863"/>
    <cellStyle name="SAPBEXexcCritical5 2 10 2" xfId="15864"/>
    <cellStyle name="SAPBEXexcCritical5 2 10 3" xfId="15865"/>
    <cellStyle name="SAPBEXexcCritical5 2 11" xfId="15866"/>
    <cellStyle name="SAPBEXexcCritical5 2 11 2" xfId="15867"/>
    <cellStyle name="SAPBEXexcCritical5 2 12" xfId="15868"/>
    <cellStyle name="SAPBEXexcCritical5 2 12 2" xfId="15869"/>
    <cellStyle name="SAPBEXexcCritical5 2 13" xfId="15870"/>
    <cellStyle name="SAPBEXexcCritical5 2 13 2" xfId="15871"/>
    <cellStyle name="SAPBEXexcCritical5 2 14" xfId="15872"/>
    <cellStyle name="SAPBEXexcCritical5 2 14 2" xfId="15873"/>
    <cellStyle name="SAPBEXexcCritical5 2 15" xfId="15874"/>
    <cellStyle name="SAPBEXexcCritical5 2 15 2" xfId="15875"/>
    <cellStyle name="SAPBEXexcCritical5 2 16" xfId="15876"/>
    <cellStyle name="SAPBEXexcCritical5 2 17" xfId="15877"/>
    <cellStyle name="SAPBEXexcCritical5 2 18" xfId="15878"/>
    <cellStyle name="SAPBEXexcCritical5 2 19" xfId="15879"/>
    <cellStyle name="SAPBEXexcCritical5 2 2" xfId="15880"/>
    <cellStyle name="SAPBEXexcCritical5 2 2 2" xfId="15881"/>
    <cellStyle name="SAPBEXexcCritical5 2 2 2 2" xfId="15882"/>
    <cellStyle name="SAPBEXexcCritical5 2 2 2 3" xfId="15883"/>
    <cellStyle name="SAPBEXexcCritical5 2 2 3" xfId="15884"/>
    <cellStyle name="SAPBEXexcCritical5 2 2 4" xfId="15885"/>
    <cellStyle name="SAPBEXexcCritical5 2 2 5" xfId="15886"/>
    <cellStyle name="SAPBEXexcCritical5 2 2_Logistica y Vtas" xfId="15887"/>
    <cellStyle name="SAPBEXexcCritical5 2 20" xfId="15888"/>
    <cellStyle name="SAPBEXexcCritical5 2 21" xfId="15889"/>
    <cellStyle name="SAPBEXexcCritical5 2 22" xfId="15862"/>
    <cellStyle name="SAPBEXexcCritical5 2 3" xfId="15890"/>
    <cellStyle name="SAPBEXexcCritical5 2 3 2" xfId="15891"/>
    <cellStyle name="SAPBEXexcCritical5 2 3 3" xfId="15892"/>
    <cellStyle name="SAPBEXexcCritical5 2 4" xfId="15893"/>
    <cellStyle name="SAPBEXexcCritical5 2 4 2" xfId="15894"/>
    <cellStyle name="SAPBEXexcCritical5 2 4 3" xfId="15895"/>
    <cellStyle name="SAPBEXexcCritical5 2 5" xfId="15896"/>
    <cellStyle name="SAPBEXexcCritical5 2 5 2" xfId="15897"/>
    <cellStyle name="SAPBEXexcCritical5 2 6" xfId="15898"/>
    <cellStyle name="SAPBEXexcCritical5 2 6 2" xfId="15899"/>
    <cellStyle name="SAPBEXexcCritical5 2 7" xfId="15900"/>
    <cellStyle name="SAPBEXexcCritical5 2 7 2" xfId="15901"/>
    <cellStyle name="SAPBEXexcCritical5 2 8" xfId="15902"/>
    <cellStyle name="SAPBEXexcCritical5 2 8 2" xfId="15903"/>
    <cellStyle name="SAPBEXexcCritical5 2 9" xfId="15904"/>
    <cellStyle name="SAPBEXexcCritical5 2 9 2" xfId="15905"/>
    <cellStyle name="SAPBEXexcCritical5 2_ANTES Y DESPUES MB ANA" xfId="15906"/>
    <cellStyle name="SAPBEXexcCritical5 20" xfId="15907"/>
    <cellStyle name="SAPBEXexcCritical5 20 2" xfId="15908"/>
    <cellStyle name="SAPBEXexcCritical5 20 2 2" xfId="15909"/>
    <cellStyle name="SAPBEXexcCritical5 20 3" xfId="15910"/>
    <cellStyle name="SAPBEXexcCritical5 20 4" xfId="15911"/>
    <cellStyle name="SAPBEXexcCritical5 20 5" xfId="15912"/>
    <cellStyle name="SAPBEXexcCritical5 200" xfId="27367"/>
    <cellStyle name="SAPBEXexcCritical5 201" xfId="27394"/>
    <cellStyle name="SAPBEXexcCritical5 202" xfId="27420"/>
    <cellStyle name="SAPBEXexcCritical5 203" xfId="27444"/>
    <cellStyle name="SAPBEXexcCritical5 204" xfId="27468"/>
    <cellStyle name="SAPBEXexcCritical5 205" xfId="27552"/>
    <cellStyle name="SAPBEXexcCritical5 206" xfId="27510"/>
    <cellStyle name="SAPBEXexcCritical5 207" xfId="27581"/>
    <cellStyle name="SAPBEXexcCritical5 208" xfId="27610"/>
    <cellStyle name="SAPBEXexcCritical5 209" xfId="27639"/>
    <cellStyle name="SAPBEXexcCritical5 21" xfId="15913"/>
    <cellStyle name="SAPBEXexcCritical5 21 2" xfId="15914"/>
    <cellStyle name="SAPBEXexcCritical5 21 2 2" xfId="15915"/>
    <cellStyle name="SAPBEXexcCritical5 21 3" xfId="15916"/>
    <cellStyle name="SAPBEXexcCritical5 21 4" xfId="15917"/>
    <cellStyle name="SAPBEXexcCritical5 21 5" xfId="15918"/>
    <cellStyle name="SAPBEXexcCritical5 210" xfId="27668"/>
    <cellStyle name="SAPBEXexcCritical5 211" xfId="27697"/>
    <cellStyle name="SAPBEXexcCritical5 212" xfId="27726"/>
    <cellStyle name="SAPBEXexcCritical5 213" xfId="27755"/>
    <cellStyle name="SAPBEXexcCritical5 214" xfId="27784"/>
    <cellStyle name="SAPBEXexcCritical5 215" xfId="27813"/>
    <cellStyle name="SAPBEXexcCritical5 216" xfId="27842"/>
    <cellStyle name="SAPBEXexcCritical5 217" xfId="27871"/>
    <cellStyle name="SAPBEXexcCritical5 218" xfId="27900"/>
    <cellStyle name="SAPBEXexcCritical5 219" xfId="27929"/>
    <cellStyle name="SAPBEXexcCritical5 22" xfId="15919"/>
    <cellStyle name="SAPBEXexcCritical5 22 2" xfId="15920"/>
    <cellStyle name="SAPBEXexcCritical5 22 2 2" xfId="15921"/>
    <cellStyle name="SAPBEXexcCritical5 22 3" xfId="15922"/>
    <cellStyle name="SAPBEXexcCritical5 22 4" xfId="15923"/>
    <cellStyle name="SAPBEXexcCritical5 22 5" xfId="15924"/>
    <cellStyle name="SAPBEXexcCritical5 220" xfId="27958"/>
    <cellStyle name="SAPBEXexcCritical5 221" xfId="27987"/>
    <cellStyle name="SAPBEXexcCritical5 222" xfId="28016"/>
    <cellStyle name="SAPBEXexcCritical5 223" xfId="28045"/>
    <cellStyle name="SAPBEXexcCritical5 224" xfId="28074"/>
    <cellStyle name="SAPBEXexcCritical5 225" xfId="28104"/>
    <cellStyle name="SAPBEXexcCritical5 226" xfId="28131"/>
    <cellStyle name="SAPBEXexcCritical5 227" xfId="28161"/>
    <cellStyle name="SAPBEXexcCritical5 228" xfId="28190"/>
    <cellStyle name="SAPBEXexcCritical5 229" xfId="28219"/>
    <cellStyle name="SAPBEXexcCritical5 23" xfId="15925"/>
    <cellStyle name="SAPBEXexcCritical5 23 2" xfId="15926"/>
    <cellStyle name="SAPBEXexcCritical5 23 2 2" xfId="15927"/>
    <cellStyle name="SAPBEXexcCritical5 23 3" xfId="15928"/>
    <cellStyle name="SAPBEXexcCritical5 23 4" xfId="15929"/>
    <cellStyle name="SAPBEXexcCritical5 23 5" xfId="15930"/>
    <cellStyle name="SAPBEXexcCritical5 230" xfId="28248"/>
    <cellStyle name="SAPBEXexcCritical5 231" xfId="28277"/>
    <cellStyle name="SAPBEXexcCritical5 232" xfId="28306"/>
    <cellStyle name="SAPBEXexcCritical5 233" xfId="28335"/>
    <cellStyle name="SAPBEXexcCritical5 234" xfId="28364"/>
    <cellStyle name="SAPBEXexcCritical5 235" xfId="28393"/>
    <cellStyle name="SAPBEXexcCritical5 236" xfId="28422"/>
    <cellStyle name="SAPBEXexcCritical5 237" xfId="28451"/>
    <cellStyle name="SAPBEXexcCritical5 238" xfId="28479"/>
    <cellStyle name="SAPBEXexcCritical5 239" xfId="28507"/>
    <cellStyle name="SAPBEXexcCritical5 24" xfId="15931"/>
    <cellStyle name="SAPBEXexcCritical5 24 2" xfId="15932"/>
    <cellStyle name="SAPBEXexcCritical5 24 2 2" xfId="15933"/>
    <cellStyle name="SAPBEXexcCritical5 24 3" xfId="15934"/>
    <cellStyle name="SAPBEXexcCritical5 24 4" xfId="15935"/>
    <cellStyle name="SAPBEXexcCritical5 24 5" xfId="15936"/>
    <cellStyle name="SAPBEXexcCritical5 240" xfId="28533"/>
    <cellStyle name="SAPBEXexcCritical5 241" xfId="28562"/>
    <cellStyle name="SAPBEXexcCritical5 242" xfId="28589"/>
    <cellStyle name="SAPBEXexcCritical5 243" xfId="28615"/>
    <cellStyle name="SAPBEXexcCritical5 244" xfId="28641"/>
    <cellStyle name="SAPBEXexcCritical5 245" xfId="28667"/>
    <cellStyle name="SAPBEXexcCritical5 246" xfId="28693"/>
    <cellStyle name="SAPBEXexcCritical5 247" xfId="28719"/>
    <cellStyle name="SAPBEXexcCritical5 248" xfId="28744"/>
    <cellStyle name="SAPBEXexcCritical5 249" xfId="28769"/>
    <cellStyle name="SAPBEXexcCritical5 25" xfId="15937"/>
    <cellStyle name="SAPBEXexcCritical5 25 2" xfId="15938"/>
    <cellStyle name="SAPBEXexcCritical5 25 2 2" xfId="15939"/>
    <cellStyle name="SAPBEXexcCritical5 25 3" xfId="15940"/>
    <cellStyle name="SAPBEXexcCritical5 25 4" xfId="15941"/>
    <cellStyle name="SAPBEXexcCritical5 25 5" xfId="15942"/>
    <cellStyle name="SAPBEXexcCritical5 250" xfId="28794"/>
    <cellStyle name="SAPBEXexcCritical5 251" xfId="28819"/>
    <cellStyle name="SAPBEXexcCritical5 252" xfId="28844"/>
    <cellStyle name="SAPBEXexcCritical5 253" xfId="28933"/>
    <cellStyle name="SAPBEXexcCritical5 254" xfId="28883"/>
    <cellStyle name="SAPBEXexcCritical5 255" xfId="28890"/>
    <cellStyle name="SAPBEXexcCritical5 256" xfId="29006"/>
    <cellStyle name="SAPBEXexcCritical5 257" xfId="28893"/>
    <cellStyle name="SAPBEXexcCritical5 258" xfId="29015"/>
    <cellStyle name="SAPBEXexcCritical5 259" xfId="28917"/>
    <cellStyle name="SAPBEXexcCritical5 26" xfId="15943"/>
    <cellStyle name="SAPBEXexcCritical5 26 2" xfId="15944"/>
    <cellStyle name="SAPBEXexcCritical5 26 2 2" xfId="15945"/>
    <cellStyle name="SAPBEXexcCritical5 26 3" xfId="15946"/>
    <cellStyle name="SAPBEXexcCritical5 26 4" xfId="15947"/>
    <cellStyle name="SAPBEXexcCritical5 26 5" xfId="15948"/>
    <cellStyle name="SAPBEXexcCritical5 260" xfId="29032"/>
    <cellStyle name="SAPBEXexcCritical5 27" xfId="15949"/>
    <cellStyle name="SAPBEXexcCritical5 27 2" xfId="15950"/>
    <cellStyle name="SAPBEXexcCritical5 27 2 2" xfId="15951"/>
    <cellStyle name="SAPBEXexcCritical5 27 3" xfId="15952"/>
    <cellStyle name="SAPBEXexcCritical5 27 4" xfId="15953"/>
    <cellStyle name="SAPBEXexcCritical5 27 5" xfId="15954"/>
    <cellStyle name="SAPBEXexcCritical5 28" xfId="15955"/>
    <cellStyle name="SAPBEXexcCritical5 28 2" xfId="15956"/>
    <cellStyle name="SAPBEXexcCritical5 28 2 2" xfId="15957"/>
    <cellStyle name="SAPBEXexcCritical5 28 3" xfId="15958"/>
    <cellStyle name="SAPBEXexcCritical5 28 4" xfId="15959"/>
    <cellStyle name="SAPBEXexcCritical5 28 5" xfId="15960"/>
    <cellStyle name="SAPBEXexcCritical5 29" xfId="15961"/>
    <cellStyle name="SAPBEXexcCritical5 29 2" xfId="15962"/>
    <cellStyle name="SAPBEXexcCritical5 29 3" xfId="15963"/>
    <cellStyle name="SAPBEXexcCritical5 29 4" xfId="15964"/>
    <cellStyle name="SAPBEXexcCritical5 3" xfId="15965"/>
    <cellStyle name="SAPBEXexcCritical5 3 10" xfId="28935"/>
    <cellStyle name="SAPBEXexcCritical5 3 2" xfId="15966"/>
    <cellStyle name="SAPBEXexcCritical5 3 2 2" xfId="15967"/>
    <cellStyle name="SAPBEXexcCritical5 3 2 3" xfId="15968"/>
    <cellStyle name="SAPBEXexcCritical5 3 2 4" xfId="15969"/>
    <cellStyle name="SAPBEXexcCritical5 3 3" xfId="15970"/>
    <cellStyle name="SAPBEXexcCritical5 3 3 2" xfId="15971"/>
    <cellStyle name="SAPBEXexcCritical5 3 4" xfId="15972"/>
    <cellStyle name="SAPBEXexcCritical5 3 4 2" xfId="15973"/>
    <cellStyle name="SAPBEXexcCritical5 3 5" xfId="15974"/>
    <cellStyle name="SAPBEXexcCritical5 3 6" xfId="15975"/>
    <cellStyle name="SAPBEXexcCritical5 3 7" xfId="15976"/>
    <cellStyle name="SAPBEXexcCritical5 3 8" xfId="15977"/>
    <cellStyle name="SAPBEXexcCritical5 3 9" xfId="15978"/>
    <cellStyle name="SAPBEXexcCritical5 3_Logistica y Vtas" xfId="15979"/>
    <cellStyle name="SAPBEXexcCritical5 30" xfId="15980"/>
    <cellStyle name="SAPBEXexcCritical5 30 2" xfId="15981"/>
    <cellStyle name="SAPBEXexcCritical5 30 3" xfId="15982"/>
    <cellStyle name="SAPBEXexcCritical5 30 4" xfId="15983"/>
    <cellStyle name="SAPBEXexcCritical5 31" xfId="15984"/>
    <cellStyle name="SAPBEXexcCritical5 31 2" xfId="15985"/>
    <cellStyle name="SAPBEXexcCritical5 31 3" xfId="15986"/>
    <cellStyle name="SAPBEXexcCritical5 31 4" xfId="15987"/>
    <cellStyle name="SAPBEXexcCritical5 32" xfId="15988"/>
    <cellStyle name="SAPBEXexcCritical5 32 2" xfId="15989"/>
    <cellStyle name="SAPBEXexcCritical5 32 3" xfId="15990"/>
    <cellStyle name="SAPBEXexcCritical5 32 4" xfId="15991"/>
    <cellStyle name="SAPBEXexcCritical5 33" xfId="15992"/>
    <cellStyle name="SAPBEXexcCritical5 33 2" xfId="15993"/>
    <cellStyle name="SAPBEXexcCritical5 33 3" xfId="15994"/>
    <cellStyle name="SAPBEXexcCritical5 34" xfId="15995"/>
    <cellStyle name="SAPBEXexcCritical5 34 2" xfId="15996"/>
    <cellStyle name="SAPBEXexcCritical5 34 3" xfId="15997"/>
    <cellStyle name="SAPBEXexcCritical5 35" xfId="15998"/>
    <cellStyle name="SAPBEXexcCritical5 35 2" xfId="15999"/>
    <cellStyle name="SAPBEXexcCritical5 35 3" xfId="16000"/>
    <cellStyle name="SAPBEXexcCritical5 36" xfId="16001"/>
    <cellStyle name="SAPBEXexcCritical5 36 2" xfId="16002"/>
    <cellStyle name="SAPBEXexcCritical5 36 3" xfId="16003"/>
    <cellStyle name="SAPBEXexcCritical5 37" xfId="16004"/>
    <cellStyle name="SAPBEXexcCritical5 37 2" xfId="16005"/>
    <cellStyle name="SAPBEXexcCritical5 38" xfId="16006"/>
    <cellStyle name="SAPBEXexcCritical5 38 2" xfId="16007"/>
    <cellStyle name="SAPBEXexcCritical5 39" xfId="16008"/>
    <cellStyle name="SAPBEXexcCritical5 39 2" xfId="16009"/>
    <cellStyle name="SAPBEXexcCritical5 4" xfId="16010"/>
    <cellStyle name="SAPBEXexcCritical5 4 2" xfId="16011"/>
    <cellStyle name="SAPBEXexcCritical5 4 2 2" xfId="16012"/>
    <cellStyle name="SAPBEXexcCritical5 4 2 3" xfId="16013"/>
    <cellStyle name="SAPBEXexcCritical5 4 2 4" xfId="16014"/>
    <cellStyle name="SAPBEXexcCritical5 4 3" xfId="16015"/>
    <cellStyle name="SAPBEXexcCritical5 4 3 2" xfId="16016"/>
    <cellStyle name="SAPBEXexcCritical5 4 4" xfId="16017"/>
    <cellStyle name="SAPBEXexcCritical5 4 5" xfId="16018"/>
    <cellStyle name="SAPBEXexcCritical5 4 6" xfId="16019"/>
    <cellStyle name="SAPBEXexcCritical5 4 7" xfId="16020"/>
    <cellStyle name="SAPBEXexcCritical5 4_Logistica y Vtas" xfId="16021"/>
    <cellStyle name="SAPBEXexcCritical5 40" xfId="16022"/>
    <cellStyle name="SAPBEXexcCritical5 40 2" xfId="16023"/>
    <cellStyle name="SAPBEXexcCritical5 41" xfId="16024"/>
    <cellStyle name="SAPBEXexcCritical5 41 2" xfId="16025"/>
    <cellStyle name="SAPBEXexcCritical5 42" xfId="16026"/>
    <cellStyle name="SAPBEXexcCritical5 42 2" xfId="16027"/>
    <cellStyle name="SAPBEXexcCritical5 43" xfId="16028"/>
    <cellStyle name="SAPBEXexcCritical5 43 2" xfId="16029"/>
    <cellStyle name="SAPBEXexcCritical5 44" xfId="16030"/>
    <cellStyle name="SAPBEXexcCritical5 44 2" xfId="16031"/>
    <cellStyle name="SAPBEXexcCritical5 45" xfId="16032"/>
    <cellStyle name="SAPBEXexcCritical5 45 2" xfId="16033"/>
    <cellStyle name="SAPBEXexcCritical5 46" xfId="16034"/>
    <cellStyle name="SAPBEXexcCritical5 46 2" xfId="16035"/>
    <cellStyle name="SAPBEXexcCritical5 47" xfId="16036"/>
    <cellStyle name="SAPBEXexcCritical5 48" xfId="16037"/>
    <cellStyle name="SAPBEXexcCritical5 49" xfId="16038"/>
    <cellStyle name="SAPBEXexcCritical5 5" xfId="16039"/>
    <cellStyle name="SAPBEXexcCritical5 5 2" xfId="16040"/>
    <cellStyle name="SAPBEXexcCritical5 5 2 2" xfId="16041"/>
    <cellStyle name="SAPBEXexcCritical5 5 2 3" xfId="16042"/>
    <cellStyle name="SAPBEXexcCritical5 5 2 4" xfId="16043"/>
    <cellStyle name="SAPBEXexcCritical5 5 3" xfId="16044"/>
    <cellStyle name="SAPBEXexcCritical5 5 3 2" xfId="16045"/>
    <cellStyle name="SAPBEXexcCritical5 5 4" xfId="16046"/>
    <cellStyle name="SAPBEXexcCritical5 5 5" xfId="16047"/>
    <cellStyle name="SAPBEXexcCritical5 5 6" xfId="16048"/>
    <cellStyle name="SAPBEXexcCritical5 5_Logistica y Vtas" xfId="16049"/>
    <cellStyle name="SAPBEXexcCritical5 50" xfId="16050"/>
    <cellStyle name="SAPBEXexcCritical5 51" xfId="16051"/>
    <cellStyle name="SAPBEXexcCritical5 52" xfId="16052"/>
    <cellStyle name="SAPBEXexcCritical5 53" xfId="16053"/>
    <cellStyle name="SAPBEXexcCritical5 54" xfId="16054"/>
    <cellStyle name="SAPBEXexcCritical5 55" xfId="16055"/>
    <cellStyle name="SAPBEXexcCritical5 56" xfId="16056"/>
    <cellStyle name="SAPBEXexcCritical5 57" xfId="16057"/>
    <cellStyle name="SAPBEXexcCritical5 58" xfId="16058"/>
    <cellStyle name="SAPBEXexcCritical5 59" xfId="16059"/>
    <cellStyle name="SAPBEXexcCritical5 6" xfId="16060"/>
    <cellStyle name="SAPBEXexcCritical5 6 2" xfId="16061"/>
    <cellStyle name="SAPBEXexcCritical5 6 2 2" xfId="16062"/>
    <cellStyle name="SAPBEXexcCritical5 6 2 3" xfId="16063"/>
    <cellStyle name="SAPBEXexcCritical5 6 2 4" xfId="16064"/>
    <cellStyle name="SAPBEXexcCritical5 6 3" xfId="16065"/>
    <cellStyle name="SAPBEXexcCritical5 6 3 2" xfId="16066"/>
    <cellStyle name="SAPBEXexcCritical5 6 4" xfId="16067"/>
    <cellStyle name="SAPBEXexcCritical5 6 5" xfId="16068"/>
    <cellStyle name="SAPBEXexcCritical5 6 6" xfId="16069"/>
    <cellStyle name="SAPBEXexcCritical5 6_Logistica y Vtas" xfId="16070"/>
    <cellStyle name="SAPBEXexcCritical5 60" xfId="16071"/>
    <cellStyle name="SAPBEXexcCritical5 61" xfId="16072"/>
    <cellStyle name="SAPBEXexcCritical5 62" xfId="16073"/>
    <cellStyle name="SAPBEXexcCritical5 63" xfId="16074"/>
    <cellStyle name="SAPBEXexcCritical5 64" xfId="16075"/>
    <cellStyle name="SAPBEXexcCritical5 65" xfId="16076"/>
    <cellStyle name="SAPBEXexcCritical5 66" xfId="16077"/>
    <cellStyle name="SAPBEXexcCritical5 67" xfId="16078"/>
    <cellStyle name="SAPBEXexcCritical5 68" xfId="16079"/>
    <cellStyle name="SAPBEXexcCritical5 69" xfId="16080"/>
    <cellStyle name="SAPBEXexcCritical5 7" xfId="16081"/>
    <cellStyle name="SAPBEXexcCritical5 7 2" xfId="16082"/>
    <cellStyle name="SAPBEXexcCritical5 7 2 2" xfId="16083"/>
    <cellStyle name="SAPBEXexcCritical5 7 2 3" xfId="16084"/>
    <cellStyle name="SAPBEXexcCritical5 7 2 4" xfId="16085"/>
    <cellStyle name="SAPBEXexcCritical5 7 3" xfId="16086"/>
    <cellStyle name="SAPBEXexcCritical5 7 3 2" xfId="16087"/>
    <cellStyle name="SAPBEXexcCritical5 7 4" xfId="16088"/>
    <cellStyle name="SAPBEXexcCritical5 7 5" xfId="16089"/>
    <cellStyle name="SAPBEXexcCritical5 7 6" xfId="16090"/>
    <cellStyle name="SAPBEXexcCritical5 7_Logistica y Vtas" xfId="16091"/>
    <cellStyle name="SAPBEXexcCritical5 70" xfId="16092"/>
    <cellStyle name="SAPBEXexcCritical5 71" xfId="16093"/>
    <cellStyle name="SAPBEXexcCritical5 72" xfId="16094"/>
    <cellStyle name="SAPBEXexcCritical5 73" xfId="16095"/>
    <cellStyle name="SAPBEXexcCritical5 74" xfId="16096"/>
    <cellStyle name="SAPBEXexcCritical5 75" xfId="16097"/>
    <cellStyle name="SAPBEXexcCritical5 76" xfId="16098"/>
    <cellStyle name="SAPBEXexcCritical5 77" xfId="16099"/>
    <cellStyle name="SAPBEXexcCritical5 78" xfId="16100"/>
    <cellStyle name="SAPBEXexcCritical5 79" xfId="16101"/>
    <cellStyle name="SAPBEXexcCritical5 8" xfId="16102"/>
    <cellStyle name="SAPBEXexcCritical5 8 2" xfId="16103"/>
    <cellStyle name="SAPBEXexcCritical5 8 2 2" xfId="16104"/>
    <cellStyle name="SAPBEXexcCritical5 8 2 3" xfId="16105"/>
    <cellStyle name="SAPBEXexcCritical5 8 2 4" xfId="16106"/>
    <cellStyle name="SAPBEXexcCritical5 8 3" xfId="16107"/>
    <cellStyle name="SAPBEXexcCritical5 8 3 2" xfId="16108"/>
    <cellStyle name="SAPBEXexcCritical5 8 4" xfId="16109"/>
    <cellStyle name="SAPBEXexcCritical5 8 5" xfId="16110"/>
    <cellStyle name="SAPBEXexcCritical5 8 6" xfId="16111"/>
    <cellStyle name="SAPBEXexcCritical5 8_Logistica y Vtas" xfId="16112"/>
    <cellStyle name="SAPBEXexcCritical5 80" xfId="16113"/>
    <cellStyle name="SAPBEXexcCritical5 81" xfId="16114"/>
    <cellStyle name="SAPBEXexcCritical5 82" xfId="16115"/>
    <cellStyle name="SAPBEXexcCritical5 83" xfId="16116"/>
    <cellStyle name="SAPBEXexcCritical5 84" xfId="15787"/>
    <cellStyle name="SAPBEXexcCritical5 85" xfId="24074"/>
    <cellStyle name="SAPBEXexcCritical5 86" xfId="24115"/>
    <cellStyle name="SAPBEXexcCritical5 87" xfId="24100"/>
    <cellStyle name="SAPBEXexcCritical5 88" xfId="24181"/>
    <cellStyle name="SAPBEXexcCritical5 89" xfId="24156"/>
    <cellStyle name="SAPBEXexcCritical5 9" xfId="16117"/>
    <cellStyle name="SAPBEXexcCritical5 9 2" xfId="16118"/>
    <cellStyle name="SAPBEXexcCritical5 9 2 2" xfId="16119"/>
    <cellStyle name="SAPBEXexcCritical5 9 2 3" xfId="16120"/>
    <cellStyle name="SAPBEXexcCritical5 9 2 4" xfId="16121"/>
    <cellStyle name="SAPBEXexcCritical5 9 3" xfId="16122"/>
    <cellStyle name="SAPBEXexcCritical5 9 3 2" xfId="16123"/>
    <cellStyle name="SAPBEXexcCritical5 9 4" xfId="16124"/>
    <cellStyle name="SAPBEXexcCritical5 9 5" xfId="16125"/>
    <cellStyle name="SAPBEXexcCritical5 9 6" xfId="16126"/>
    <cellStyle name="SAPBEXexcCritical5 9_Logistica y Vtas" xfId="16127"/>
    <cellStyle name="SAPBEXexcCritical5 90" xfId="24207"/>
    <cellStyle name="SAPBEXexcCritical5 91" xfId="24231"/>
    <cellStyle name="SAPBEXexcCritical5 92" xfId="24264"/>
    <cellStyle name="SAPBEXexcCritical5 93" xfId="24280"/>
    <cellStyle name="SAPBEXexcCritical5 94" xfId="24313"/>
    <cellStyle name="SAPBEXexcCritical5 95" xfId="24340"/>
    <cellStyle name="SAPBEXexcCritical5 96" xfId="24368"/>
    <cellStyle name="SAPBEXexcCritical5 97" xfId="24396"/>
    <cellStyle name="SAPBEXexcCritical5 98" xfId="24425"/>
    <cellStyle name="SAPBEXexcCritical5 99" xfId="24448"/>
    <cellStyle name="SAPBEXexcCritical5_1Modelo Plantillas Mandato SISS Junio 09 entrega" xfId="16128"/>
    <cellStyle name="SAPBEXexcCritical6" xfId="36"/>
    <cellStyle name="SAPBEXexcCritical6 10" xfId="16130"/>
    <cellStyle name="SAPBEXexcCritical6 10 2" xfId="16131"/>
    <cellStyle name="SAPBEXexcCritical6 10 2 2" xfId="16132"/>
    <cellStyle name="SAPBEXexcCritical6 10 2 3" xfId="16133"/>
    <cellStyle name="SAPBEXexcCritical6 10 2 4" xfId="16134"/>
    <cellStyle name="SAPBEXexcCritical6 10 3" xfId="16135"/>
    <cellStyle name="SAPBEXexcCritical6 10 3 2" xfId="16136"/>
    <cellStyle name="SAPBEXexcCritical6 10 4" xfId="16137"/>
    <cellStyle name="SAPBEXexcCritical6 10 5" xfId="16138"/>
    <cellStyle name="SAPBEXexcCritical6 10 6" xfId="16139"/>
    <cellStyle name="SAPBEXexcCritical6 10_Logistica y Vtas" xfId="16140"/>
    <cellStyle name="SAPBEXexcCritical6 100" xfId="24479"/>
    <cellStyle name="SAPBEXexcCritical6 101" xfId="24507"/>
    <cellStyle name="SAPBEXexcCritical6 102" xfId="24571"/>
    <cellStyle name="SAPBEXexcCritical6 103" xfId="24546"/>
    <cellStyle name="SAPBEXexcCritical6 104" xfId="24595"/>
    <cellStyle name="SAPBEXexcCritical6 105" xfId="24625"/>
    <cellStyle name="SAPBEXexcCritical6 106" xfId="24652"/>
    <cellStyle name="SAPBEXexcCritical6 107" xfId="24710"/>
    <cellStyle name="SAPBEXexcCritical6 108" xfId="24658"/>
    <cellStyle name="SAPBEXexcCritical6 109" xfId="24737"/>
    <cellStyle name="SAPBEXexcCritical6 11" xfId="16141"/>
    <cellStyle name="SAPBEXexcCritical6 11 2" xfId="16142"/>
    <cellStyle name="SAPBEXexcCritical6 11 2 2" xfId="16143"/>
    <cellStyle name="SAPBEXexcCritical6 11 2 3" xfId="16144"/>
    <cellStyle name="SAPBEXexcCritical6 11 2 4" xfId="16145"/>
    <cellStyle name="SAPBEXexcCritical6 11 3" xfId="16146"/>
    <cellStyle name="SAPBEXexcCritical6 11 3 2" xfId="16147"/>
    <cellStyle name="SAPBEXexcCritical6 11 4" xfId="16148"/>
    <cellStyle name="SAPBEXexcCritical6 11 5" xfId="16149"/>
    <cellStyle name="SAPBEXexcCritical6 11 6" xfId="16150"/>
    <cellStyle name="SAPBEXexcCritical6 11_Logistica y Vtas" xfId="16151"/>
    <cellStyle name="SAPBEXexcCritical6 110" xfId="24789"/>
    <cellStyle name="SAPBEXexcCritical6 111" xfId="24780"/>
    <cellStyle name="SAPBEXexcCritical6 112" xfId="24815"/>
    <cellStyle name="SAPBEXexcCritical6 113" xfId="24875"/>
    <cellStyle name="SAPBEXexcCritical6 114" xfId="24855"/>
    <cellStyle name="SAPBEXexcCritical6 115" xfId="24901"/>
    <cellStyle name="SAPBEXexcCritical6 116" xfId="24928"/>
    <cellStyle name="SAPBEXexcCritical6 117" xfId="24955"/>
    <cellStyle name="SAPBEXexcCritical6 118" xfId="25029"/>
    <cellStyle name="SAPBEXexcCritical6 119" xfId="24999"/>
    <cellStyle name="SAPBEXexcCritical6 12" xfId="16152"/>
    <cellStyle name="SAPBEXexcCritical6 12 2" xfId="16153"/>
    <cellStyle name="SAPBEXexcCritical6 12 2 2" xfId="16154"/>
    <cellStyle name="SAPBEXexcCritical6 12 2 3" xfId="16155"/>
    <cellStyle name="SAPBEXexcCritical6 12 2 4" xfId="16156"/>
    <cellStyle name="SAPBEXexcCritical6 12 3" xfId="16157"/>
    <cellStyle name="SAPBEXexcCritical6 12 4" xfId="16158"/>
    <cellStyle name="SAPBEXexcCritical6 12 5" xfId="16159"/>
    <cellStyle name="SAPBEXexcCritical6 12_Logistica y Vtas" xfId="16160"/>
    <cellStyle name="SAPBEXexcCritical6 120" xfId="25130"/>
    <cellStyle name="SAPBEXexcCritical6 121" xfId="25148"/>
    <cellStyle name="SAPBEXexcCritical6 122" xfId="25058"/>
    <cellStyle name="SAPBEXexcCritical6 123" xfId="25104"/>
    <cellStyle name="SAPBEXexcCritical6 124" xfId="25208"/>
    <cellStyle name="SAPBEXexcCritical6 125" xfId="25178"/>
    <cellStyle name="SAPBEXexcCritical6 126" xfId="25323"/>
    <cellStyle name="SAPBEXexcCritical6 127" xfId="25262"/>
    <cellStyle name="SAPBEXexcCritical6 128" xfId="25232"/>
    <cellStyle name="SAPBEXexcCritical6 129" xfId="25295"/>
    <cellStyle name="SAPBEXexcCritical6 13" xfId="16161"/>
    <cellStyle name="SAPBEXexcCritical6 13 2" xfId="16162"/>
    <cellStyle name="SAPBEXexcCritical6 13 2 2" xfId="16163"/>
    <cellStyle name="SAPBEXexcCritical6 13 2 3" xfId="16164"/>
    <cellStyle name="SAPBEXexcCritical6 13 3" xfId="16165"/>
    <cellStyle name="SAPBEXexcCritical6 13 4" xfId="16166"/>
    <cellStyle name="SAPBEXexcCritical6 13 5" xfId="16167"/>
    <cellStyle name="SAPBEXexcCritical6 130" xfId="25361"/>
    <cellStyle name="SAPBEXexcCritical6 131" xfId="25341"/>
    <cellStyle name="SAPBEXexcCritical6 132" xfId="25387"/>
    <cellStyle name="SAPBEXexcCritical6 133" xfId="25414"/>
    <cellStyle name="SAPBEXexcCritical6 134" xfId="25461"/>
    <cellStyle name="SAPBEXexcCritical6 135" xfId="25485"/>
    <cellStyle name="SAPBEXexcCritical6 136" xfId="25527"/>
    <cellStyle name="SAPBEXexcCritical6 137" xfId="25509"/>
    <cellStyle name="SAPBEXexcCritical6 138" xfId="25553"/>
    <cellStyle name="SAPBEXexcCritical6 139" xfId="25611"/>
    <cellStyle name="SAPBEXexcCritical6 14" xfId="16168"/>
    <cellStyle name="SAPBEXexcCritical6 14 2" xfId="16169"/>
    <cellStyle name="SAPBEXexcCritical6 14 2 2" xfId="16170"/>
    <cellStyle name="SAPBEXexcCritical6 14 3" xfId="16171"/>
    <cellStyle name="SAPBEXexcCritical6 14 4" xfId="16172"/>
    <cellStyle name="SAPBEXexcCritical6 14 5" xfId="16173"/>
    <cellStyle name="SAPBEXexcCritical6 140" xfId="25593"/>
    <cellStyle name="SAPBEXexcCritical6 141" xfId="25637"/>
    <cellStyle name="SAPBEXexcCritical6 142" xfId="25695"/>
    <cellStyle name="SAPBEXexcCritical6 143" xfId="25677"/>
    <cellStyle name="SAPBEXexcCritical6 144" xfId="25721"/>
    <cellStyle name="SAPBEXexcCritical6 145" xfId="25778"/>
    <cellStyle name="SAPBEXexcCritical6 146" xfId="25806"/>
    <cellStyle name="SAPBEXexcCritical6 147" xfId="25771"/>
    <cellStyle name="SAPBEXexcCritical6 148" xfId="25849"/>
    <cellStyle name="SAPBEXexcCritical6 149" xfId="25892"/>
    <cellStyle name="SAPBEXexcCritical6 15" xfId="16174"/>
    <cellStyle name="SAPBEXexcCritical6 15 2" xfId="16175"/>
    <cellStyle name="SAPBEXexcCritical6 15 2 2" xfId="16176"/>
    <cellStyle name="SAPBEXexcCritical6 15 3" xfId="16177"/>
    <cellStyle name="SAPBEXexcCritical6 15 4" xfId="16178"/>
    <cellStyle name="SAPBEXexcCritical6 15 5" xfId="16179"/>
    <cellStyle name="SAPBEXexcCritical6 150" xfId="25873"/>
    <cellStyle name="SAPBEXexcCritical6 151" xfId="25918"/>
    <cellStyle name="SAPBEXexcCritical6 152" xfId="25945"/>
    <cellStyle name="SAPBEXexcCritical6 153" xfId="26004"/>
    <cellStyle name="SAPBEXexcCritical6 154" xfId="25985"/>
    <cellStyle name="SAPBEXexcCritical6 155" xfId="26030"/>
    <cellStyle name="SAPBEXexcCritical6 156" xfId="26057"/>
    <cellStyle name="SAPBEXexcCritical6 157" xfId="26118"/>
    <cellStyle name="SAPBEXexcCritical6 158" xfId="26100"/>
    <cellStyle name="SAPBEXexcCritical6 159" xfId="26144"/>
    <cellStyle name="SAPBEXexcCritical6 16" xfId="16180"/>
    <cellStyle name="SAPBEXexcCritical6 16 2" xfId="16181"/>
    <cellStyle name="SAPBEXexcCritical6 16 2 2" xfId="16182"/>
    <cellStyle name="SAPBEXexcCritical6 16 3" xfId="16183"/>
    <cellStyle name="SAPBEXexcCritical6 16 4" xfId="16184"/>
    <cellStyle name="SAPBEXexcCritical6 16 5" xfId="16185"/>
    <cellStyle name="SAPBEXexcCritical6 160" xfId="26206"/>
    <cellStyle name="SAPBEXexcCritical6 161" xfId="26236"/>
    <cellStyle name="SAPBEXexcCritical6 162" xfId="26296"/>
    <cellStyle name="SAPBEXexcCritical6 163" xfId="26262"/>
    <cellStyle name="SAPBEXexcCritical6 164" xfId="26324"/>
    <cellStyle name="SAPBEXexcCritical6 165" xfId="26351"/>
    <cellStyle name="SAPBEXexcCritical6 166" xfId="26377"/>
    <cellStyle name="SAPBEXexcCritical6 167" xfId="26401"/>
    <cellStyle name="SAPBEXexcCritical6 168" xfId="26425"/>
    <cellStyle name="SAPBEXexcCritical6 169" xfId="26504"/>
    <cellStyle name="SAPBEXexcCritical6 17" xfId="16186"/>
    <cellStyle name="SAPBEXexcCritical6 17 2" xfId="16187"/>
    <cellStyle name="SAPBEXexcCritical6 17 2 2" xfId="16188"/>
    <cellStyle name="SAPBEXexcCritical6 17 3" xfId="16189"/>
    <cellStyle name="SAPBEXexcCritical6 17 4" xfId="16190"/>
    <cellStyle name="SAPBEXexcCritical6 17 5" xfId="16191"/>
    <cellStyle name="SAPBEXexcCritical6 170" xfId="26465"/>
    <cellStyle name="SAPBEXexcCritical6 171" xfId="26533"/>
    <cellStyle name="SAPBEXexcCritical6 172" xfId="26562"/>
    <cellStyle name="SAPBEXexcCritical6 173" xfId="26590"/>
    <cellStyle name="SAPBEXexcCritical6 174" xfId="26618"/>
    <cellStyle name="SAPBEXexcCritical6 175" xfId="26646"/>
    <cellStyle name="SAPBEXexcCritical6 176" xfId="26674"/>
    <cellStyle name="SAPBEXexcCritical6 177" xfId="26702"/>
    <cellStyle name="SAPBEXexcCritical6 178" xfId="26730"/>
    <cellStyle name="SAPBEXexcCritical6 179" xfId="26757"/>
    <cellStyle name="SAPBEXexcCritical6 18" xfId="16192"/>
    <cellStyle name="SAPBEXexcCritical6 18 2" xfId="16193"/>
    <cellStyle name="SAPBEXexcCritical6 18 2 2" xfId="16194"/>
    <cellStyle name="SAPBEXexcCritical6 18 3" xfId="16195"/>
    <cellStyle name="SAPBEXexcCritical6 18 4" xfId="16196"/>
    <cellStyle name="SAPBEXexcCritical6 18 5" xfId="16197"/>
    <cellStyle name="SAPBEXexcCritical6 180" xfId="26783"/>
    <cellStyle name="SAPBEXexcCritical6 181" xfId="26807"/>
    <cellStyle name="SAPBEXexcCritical6 182" xfId="26831"/>
    <cellStyle name="SAPBEXexcCritical6 183" xfId="26906"/>
    <cellStyle name="SAPBEXexcCritical6 184" xfId="26871"/>
    <cellStyle name="SAPBEXexcCritical6 185" xfId="26934"/>
    <cellStyle name="SAPBEXexcCritical6 186" xfId="26962"/>
    <cellStyle name="SAPBEXexcCritical6 187" xfId="26989"/>
    <cellStyle name="SAPBEXexcCritical6 188" xfId="27015"/>
    <cellStyle name="SAPBEXexcCritical6 189" xfId="27039"/>
    <cellStyle name="SAPBEXexcCritical6 19" xfId="16198"/>
    <cellStyle name="SAPBEXexcCritical6 19 2" xfId="16199"/>
    <cellStyle name="SAPBEXexcCritical6 19 2 2" xfId="16200"/>
    <cellStyle name="SAPBEXexcCritical6 19 3" xfId="16201"/>
    <cellStyle name="SAPBEXexcCritical6 19 4" xfId="16202"/>
    <cellStyle name="SAPBEXexcCritical6 19 5" xfId="16203"/>
    <cellStyle name="SAPBEXexcCritical6 190" xfId="27063"/>
    <cellStyle name="SAPBEXexcCritical6 191" xfId="27142"/>
    <cellStyle name="SAPBEXexcCritical6 192" xfId="27103"/>
    <cellStyle name="SAPBEXexcCritical6 193" xfId="27171"/>
    <cellStyle name="SAPBEXexcCritical6 194" xfId="27200"/>
    <cellStyle name="SAPBEXexcCritical6 195" xfId="27228"/>
    <cellStyle name="SAPBEXexcCritical6 196" xfId="27256"/>
    <cellStyle name="SAPBEXexcCritical6 197" xfId="27284"/>
    <cellStyle name="SAPBEXexcCritical6 198" xfId="27312"/>
    <cellStyle name="SAPBEXexcCritical6 199" xfId="27340"/>
    <cellStyle name="SAPBEXexcCritical6 2" xfId="78"/>
    <cellStyle name="SAPBEXexcCritical6 2 10" xfId="16205"/>
    <cellStyle name="SAPBEXexcCritical6 2 10 2" xfId="16206"/>
    <cellStyle name="SAPBEXexcCritical6 2 10 3" xfId="16207"/>
    <cellStyle name="SAPBEXexcCritical6 2 11" xfId="16208"/>
    <cellStyle name="SAPBEXexcCritical6 2 11 2" xfId="16209"/>
    <cellStyle name="SAPBEXexcCritical6 2 12" xfId="16210"/>
    <cellStyle name="SAPBEXexcCritical6 2 12 2" xfId="16211"/>
    <cellStyle name="SAPBEXexcCritical6 2 13" xfId="16212"/>
    <cellStyle name="SAPBEXexcCritical6 2 13 2" xfId="16213"/>
    <cellStyle name="SAPBEXexcCritical6 2 14" xfId="16214"/>
    <cellStyle name="SAPBEXexcCritical6 2 14 2" xfId="16215"/>
    <cellStyle name="SAPBEXexcCritical6 2 15" xfId="16216"/>
    <cellStyle name="SAPBEXexcCritical6 2 15 2" xfId="16217"/>
    <cellStyle name="SAPBEXexcCritical6 2 16" xfId="16218"/>
    <cellStyle name="SAPBEXexcCritical6 2 17" xfId="16219"/>
    <cellStyle name="SAPBEXexcCritical6 2 18" xfId="16220"/>
    <cellStyle name="SAPBEXexcCritical6 2 19" xfId="16221"/>
    <cellStyle name="SAPBEXexcCritical6 2 2" xfId="16222"/>
    <cellStyle name="SAPBEXexcCritical6 2 2 2" xfId="16223"/>
    <cellStyle name="SAPBEXexcCritical6 2 2 2 2" xfId="16224"/>
    <cellStyle name="SAPBEXexcCritical6 2 2 2 3" xfId="16225"/>
    <cellStyle name="SAPBEXexcCritical6 2 2 3" xfId="16226"/>
    <cellStyle name="SAPBEXexcCritical6 2 2 4" xfId="16227"/>
    <cellStyle name="SAPBEXexcCritical6 2 2 5" xfId="16228"/>
    <cellStyle name="SAPBEXexcCritical6 2 2_Logistica y Vtas" xfId="16229"/>
    <cellStyle name="SAPBEXexcCritical6 2 20" xfId="16230"/>
    <cellStyle name="SAPBEXexcCritical6 2 21" xfId="16231"/>
    <cellStyle name="SAPBEXexcCritical6 2 22" xfId="16204"/>
    <cellStyle name="SAPBEXexcCritical6 2 3" xfId="16232"/>
    <cellStyle name="SAPBEXexcCritical6 2 3 2" xfId="16233"/>
    <cellStyle name="SAPBEXexcCritical6 2 3 3" xfId="16234"/>
    <cellStyle name="SAPBEXexcCritical6 2 4" xfId="16235"/>
    <cellStyle name="SAPBEXexcCritical6 2 4 2" xfId="16236"/>
    <cellStyle name="SAPBEXexcCritical6 2 4 3" xfId="16237"/>
    <cellStyle name="SAPBEXexcCritical6 2 5" xfId="16238"/>
    <cellStyle name="SAPBEXexcCritical6 2 5 2" xfId="16239"/>
    <cellStyle name="SAPBEXexcCritical6 2 6" xfId="16240"/>
    <cellStyle name="SAPBEXexcCritical6 2 6 2" xfId="16241"/>
    <cellStyle name="SAPBEXexcCritical6 2 7" xfId="16242"/>
    <cellStyle name="SAPBEXexcCritical6 2 7 2" xfId="16243"/>
    <cellStyle name="SAPBEXexcCritical6 2 8" xfId="16244"/>
    <cellStyle name="SAPBEXexcCritical6 2 8 2" xfId="16245"/>
    <cellStyle name="SAPBEXexcCritical6 2 9" xfId="16246"/>
    <cellStyle name="SAPBEXexcCritical6 2 9 2" xfId="16247"/>
    <cellStyle name="SAPBEXexcCritical6 2_ANTES Y DESPUES MB ANA" xfId="16248"/>
    <cellStyle name="SAPBEXexcCritical6 20" xfId="16249"/>
    <cellStyle name="SAPBEXexcCritical6 20 2" xfId="16250"/>
    <cellStyle name="SAPBEXexcCritical6 20 2 2" xfId="16251"/>
    <cellStyle name="SAPBEXexcCritical6 20 3" xfId="16252"/>
    <cellStyle name="SAPBEXexcCritical6 20 4" xfId="16253"/>
    <cellStyle name="SAPBEXexcCritical6 20 5" xfId="16254"/>
    <cellStyle name="SAPBEXexcCritical6 200" xfId="27368"/>
    <cellStyle name="SAPBEXexcCritical6 201" xfId="27395"/>
    <cellStyle name="SAPBEXexcCritical6 202" xfId="27421"/>
    <cellStyle name="SAPBEXexcCritical6 203" xfId="27445"/>
    <cellStyle name="SAPBEXexcCritical6 204" xfId="27469"/>
    <cellStyle name="SAPBEXexcCritical6 205" xfId="27553"/>
    <cellStyle name="SAPBEXexcCritical6 206" xfId="27509"/>
    <cellStyle name="SAPBEXexcCritical6 207" xfId="27582"/>
    <cellStyle name="SAPBEXexcCritical6 208" xfId="27611"/>
    <cellStyle name="SAPBEXexcCritical6 209" xfId="27640"/>
    <cellStyle name="SAPBEXexcCritical6 21" xfId="16255"/>
    <cellStyle name="SAPBEXexcCritical6 21 2" xfId="16256"/>
    <cellStyle name="SAPBEXexcCritical6 21 2 2" xfId="16257"/>
    <cellStyle name="SAPBEXexcCritical6 21 3" xfId="16258"/>
    <cellStyle name="SAPBEXexcCritical6 21 4" xfId="16259"/>
    <cellStyle name="SAPBEXexcCritical6 21 5" xfId="16260"/>
    <cellStyle name="SAPBEXexcCritical6 210" xfId="27669"/>
    <cellStyle name="SAPBEXexcCritical6 211" xfId="27698"/>
    <cellStyle name="SAPBEXexcCritical6 212" xfId="27727"/>
    <cellStyle name="SAPBEXexcCritical6 213" xfId="27756"/>
    <cellStyle name="SAPBEXexcCritical6 214" xfId="27785"/>
    <cellStyle name="SAPBEXexcCritical6 215" xfId="27814"/>
    <cellStyle name="SAPBEXexcCritical6 216" xfId="27843"/>
    <cellStyle name="SAPBEXexcCritical6 217" xfId="27872"/>
    <cellStyle name="SAPBEXexcCritical6 218" xfId="27901"/>
    <cellStyle name="SAPBEXexcCritical6 219" xfId="27930"/>
    <cellStyle name="SAPBEXexcCritical6 22" xfId="16261"/>
    <cellStyle name="SAPBEXexcCritical6 22 2" xfId="16262"/>
    <cellStyle name="SAPBEXexcCritical6 22 2 2" xfId="16263"/>
    <cellStyle name="SAPBEXexcCritical6 22 3" xfId="16264"/>
    <cellStyle name="SAPBEXexcCritical6 22 4" xfId="16265"/>
    <cellStyle name="SAPBEXexcCritical6 22 5" xfId="16266"/>
    <cellStyle name="SAPBEXexcCritical6 220" xfId="27959"/>
    <cellStyle name="SAPBEXexcCritical6 221" xfId="27988"/>
    <cellStyle name="SAPBEXexcCritical6 222" xfId="28017"/>
    <cellStyle name="SAPBEXexcCritical6 223" xfId="28046"/>
    <cellStyle name="SAPBEXexcCritical6 224" xfId="28075"/>
    <cellStyle name="SAPBEXexcCritical6 225" xfId="28105"/>
    <cellStyle name="SAPBEXexcCritical6 226" xfId="28132"/>
    <cellStyle name="SAPBEXexcCritical6 227" xfId="28162"/>
    <cellStyle name="SAPBEXexcCritical6 228" xfId="28191"/>
    <cellStyle name="SAPBEXexcCritical6 229" xfId="28220"/>
    <cellStyle name="SAPBEXexcCritical6 23" xfId="16267"/>
    <cellStyle name="SAPBEXexcCritical6 23 2" xfId="16268"/>
    <cellStyle name="SAPBEXexcCritical6 23 2 2" xfId="16269"/>
    <cellStyle name="SAPBEXexcCritical6 23 3" xfId="16270"/>
    <cellStyle name="SAPBEXexcCritical6 23 4" xfId="16271"/>
    <cellStyle name="SAPBEXexcCritical6 23 5" xfId="16272"/>
    <cellStyle name="SAPBEXexcCritical6 230" xfId="28249"/>
    <cellStyle name="SAPBEXexcCritical6 231" xfId="28278"/>
    <cellStyle name="SAPBEXexcCritical6 232" xfId="28307"/>
    <cellStyle name="SAPBEXexcCritical6 233" xfId="28336"/>
    <cellStyle name="SAPBEXexcCritical6 234" xfId="28365"/>
    <cellStyle name="SAPBEXexcCritical6 235" xfId="28394"/>
    <cellStyle name="SAPBEXexcCritical6 236" xfId="28423"/>
    <cellStyle name="SAPBEXexcCritical6 237" xfId="28452"/>
    <cellStyle name="SAPBEXexcCritical6 238" xfId="28480"/>
    <cellStyle name="SAPBEXexcCritical6 239" xfId="28508"/>
    <cellStyle name="SAPBEXexcCritical6 24" xfId="16273"/>
    <cellStyle name="SAPBEXexcCritical6 24 2" xfId="16274"/>
    <cellStyle name="SAPBEXexcCritical6 24 2 2" xfId="16275"/>
    <cellStyle name="SAPBEXexcCritical6 24 3" xfId="16276"/>
    <cellStyle name="SAPBEXexcCritical6 24 4" xfId="16277"/>
    <cellStyle name="SAPBEXexcCritical6 24 5" xfId="16278"/>
    <cellStyle name="SAPBEXexcCritical6 240" xfId="28536"/>
    <cellStyle name="SAPBEXexcCritical6 241" xfId="28565"/>
    <cellStyle name="SAPBEXexcCritical6 242" xfId="28592"/>
    <cellStyle name="SAPBEXexcCritical6 243" xfId="28618"/>
    <cellStyle name="SAPBEXexcCritical6 244" xfId="28644"/>
    <cellStyle name="SAPBEXexcCritical6 245" xfId="28670"/>
    <cellStyle name="SAPBEXexcCritical6 246" xfId="28696"/>
    <cellStyle name="SAPBEXexcCritical6 247" xfId="28721"/>
    <cellStyle name="SAPBEXexcCritical6 248" xfId="28746"/>
    <cellStyle name="SAPBEXexcCritical6 249" xfId="28771"/>
    <cellStyle name="SAPBEXexcCritical6 25" xfId="16279"/>
    <cellStyle name="SAPBEXexcCritical6 25 2" xfId="16280"/>
    <cellStyle name="SAPBEXexcCritical6 25 2 2" xfId="16281"/>
    <cellStyle name="SAPBEXexcCritical6 25 3" xfId="16282"/>
    <cellStyle name="SAPBEXexcCritical6 25 4" xfId="16283"/>
    <cellStyle name="SAPBEXexcCritical6 25 5" xfId="16284"/>
    <cellStyle name="SAPBEXexcCritical6 250" xfId="28796"/>
    <cellStyle name="SAPBEXexcCritical6 251" xfId="28821"/>
    <cellStyle name="SAPBEXexcCritical6 252" xfId="28846"/>
    <cellStyle name="SAPBEXexcCritical6 253" xfId="28936"/>
    <cellStyle name="SAPBEXexcCritical6 254" xfId="29005"/>
    <cellStyle name="SAPBEXexcCritical6 255" xfId="28895"/>
    <cellStyle name="SAPBEXexcCritical6 256" xfId="29013"/>
    <cellStyle name="SAPBEXexcCritical6 257" xfId="28907"/>
    <cellStyle name="SAPBEXexcCritical6 258" xfId="29027"/>
    <cellStyle name="SAPBEXexcCritical6 259" xfId="28957"/>
    <cellStyle name="SAPBEXexcCritical6 26" xfId="16285"/>
    <cellStyle name="SAPBEXexcCritical6 26 2" xfId="16286"/>
    <cellStyle name="SAPBEXexcCritical6 26 2 2" xfId="16287"/>
    <cellStyle name="SAPBEXexcCritical6 26 3" xfId="16288"/>
    <cellStyle name="SAPBEXexcCritical6 26 4" xfId="16289"/>
    <cellStyle name="SAPBEXexcCritical6 26 5" xfId="16290"/>
    <cellStyle name="SAPBEXexcCritical6 260" xfId="29058"/>
    <cellStyle name="SAPBEXexcCritical6 27" xfId="16291"/>
    <cellStyle name="SAPBEXexcCritical6 27 2" xfId="16292"/>
    <cellStyle name="SAPBEXexcCritical6 27 2 2" xfId="16293"/>
    <cellStyle name="SAPBEXexcCritical6 27 3" xfId="16294"/>
    <cellStyle name="SAPBEXexcCritical6 27 4" xfId="16295"/>
    <cellStyle name="SAPBEXexcCritical6 27 5" xfId="16296"/>
    <cellStyle name="SAPBEXexcCritical6 28" xfId="16297"/>
    <cellStyle name="SAPBEXexcCritical6 28 2" xfId="16298"/>
    <cellStyle name="SAPBEXexcCritical6 28 2 2" xfId="16299"/>
    <cellStyle name="SAPBEXexcCritical6 28 3" xfId="16300"/>
    <cellStyle name="SAPBEXexcCritical6 28 4" xfId="16301"/>
    <cellStyle name="SAPBEXexcCritical6 28 5" xfId="16302"/>
    <cellStyle name="SAPBEXexcCritical6 29" xfId="16303"/>
    <cellStyle name="SAPBEXexcCritical6 29 2" xfId="16304"/>
    <cellStyle name="SAPBEXexcCritical6 29 3" xfId="16305"/>
    <cellStyle name="SAPBEXexcCritical6 29 4" xfId="16306"/>
    <cellStyle name="SAPBEXexcCritical6 3" xfId="16307"/>
    <cellStyle name="SAPBEXexcCritical6 3 10" xfId="28938"/>
    <cellStyle name="SAPBEXexcCritical6 3 2" xfId="16308"/>
    <cellStyle name="SAPBEXexcCritical6 3 2 2" xfId="16309"/>
    <cellStyle name="SAPBEXexcCritical6 3 2 3" xfId="16310"/>
    <cellStyle name="SAPBEXexcCritical6 3 2 4" xfId="16311"/>
    <cellStyle name="SAPBEXexcCritical6 3 3" xfId="16312"/>
    <cellStyle name="SAPBEXexcCritical6 3 3 2" xfId="16313"/>
    <cellStyle name="SAPBEXexcCritical6 3 4" xfId="16314"/>
    <cellStyle name="SAPBEXexcCritical6 3 4 2" xfId="16315"/>
    <cellStyle name="SAPBEXexcCritical6 3 5" xfId="16316"/>
    <cellStyle name="SAPBEXexcCritical6 3 6" xfId="16317"/>
    <cellStyle name="SAPBEXexcCritical6 3 7" xfId="16318"/>
    <cellStyle name="SAPBEXexcCritical6 3 8" xfId="16319"/>
    <cellStyle name="SAPBEXexcCritical6 3 9" xfId="16320"/>
    <cellStyle name="SAPBEXexcCritical6 3_Logistica y Vtas" xfId="16321"/>
    <cellStyle name="SAPBEXexcCritical6 30" xfId="16322"/>
    <cellStyle name="SAPBEXexcCritical6 30 2" xfId="16323"/>
    <cellStyle name="SAPBEXexcCritical6 30 3" xfId="16324"/>
    <cellStyle name="SAPBEXexcCritical6 30 4" xfId="16325"/>
    <cellStyle name="SAPBEXexcCritical6 31" xfId="16326"/>
    <cellStyle name="SAPBEXexcCritical6 31 2" xfId="16327"/>
    <cellStyle name="SAPBEXexcCritical6 31 3" xfId="16328"/>
    <cellStyle name="SAPBEXexcCritical6 31 4" xfId="16329"/>
    <cellStyle name="SAPBEXexcCritical6 32" xfId="16330"/>
    <cellStyle name="SAPBEXexcCritical6 32 2" xfId="16331"/>
    <cellStyle name="SAPBEXexcCritical6 32 3" xfId="16332"/>
    <cellStyle name="SAPBEXexcCritical6 32 4" xfId="16333"/>
    <cellStyle name="SAPBEXexcCritical6 33" xfId="16334"/>
    <cellStyle name="SAPBEXexcCritical6 33 2" xfId="16335"/>
    <cellStyle name="SAPBEXexcCritical6 33 3" xfId="16336"/>
    <cellStyle name="SAPBEXexcCritical6 34" xfId="16337"/>
    <cellStyle name="SAPBEXexcCritical6 34 2" xfId="16338"/>
    <cellStyle name="SAPBEXexcCritical6 34 3" xfId="16339"/>
    <cellStyle name="SAPBEXexcCritical6 35" xfId="16340"/>
    <cellStyle name="SAPBEXexcCritical6 35 2" xfId="16341"/>
    <cellStyle name="SAPBEXexcCritical6 35 3" xfId="16342"/>
    <cellStyle name="SAPBEXexcCritical6 36" xfId="16343"/>
    <cellStyle name="SAPBEXexcCritical6 36 2" xfId="16344"/>
    <cellStyle name="SAPBEXexcCritical6 36 3" xfId="16345"/>
    <cellStyle name="SAPBEXexcCritical6 37" xfId="16346"/>
    <cellStyle name="SAPBEXexcCritical6 37 2" xfId="16347"/>
    <cellStyle name="SAPBEXexcCritical6 38" xfId="16348"/>
    <cellStyle name="SAPBEXexcCritical6 38 2" xfId="16349"/>
    <cellStyle name="SAPBEXexcCritical6 39" xfId="16350"/>
    <cellStyle name="SAPBEXexcCritical6 39 2" xfId="16351"/>
    <cellStyle name="SAPBEXexcCritical6 4" xfId="16352"/>
    <cellStyle name="SAPBEXexcCritical6 4 2" xfId="16353"/>
    <cellStyle name="SAPBEXexcCritical6 4 2 2" xfId="16354"/>
    <cellStyle name="SAPBEXexcCritical6 4 2 3" xfId="16355"/>
    <cellStyle name="SAPBEXexcCritical6 4 2 4" xfId="16356"/>
    <cellStyle name="SAPBEXexcCritical6 4 3" xfId="16357"/>
    <cellStyle name="SAPBEXexcCritical6 4 3 2" xfId="16358"/>
    <cellStyle name="SAPBEXexcCritical6 4 4" xfId="16359"/>
    <cellStyle name="SAPBEXexcCritical6 4 5" xfId="16360"/>
    <cellStyle name="SAPBEXexcCritical6 4 6" xfId="16361"/>
    <cellStyle name="SAPBEXexcCritical6 4 7" xfId="16362"/>
    <cellStyle name="SAPBEXexcCritical6 4_Logistica y Vtas" xfId="16363"/>
    <cellStyle name="SAPBEXexcCritical6 40" xfId="16364"/>
    <cellStyle name="SAPBEXexcCritical6 40 2" xfId="16365"/>
    <cellStyle name="SAPBEXexcCritical6 41" xfId="16366"/>
    <cellStyle name="SAPBEXexcCritical6 41 2" xfId="16367"/>
    <cellStyle name="SAPBEXexcCritical6 42" xfId="16368"/>
    <cellStyle name="SAPBEXexcCritical6 42 2" xfId="16369"/>
    <cellStyle name="SAPBEXexcCritical6 43" xfId="16370"/>
    <cellStyle name="SAPBEXexcCritical6 43 2" xfId="16371"/>
    <cellStyle name="SAPBEXexcCritical6 44" xfId="16372"/>
    <cellStyle name="SAPBEXexcCritical6 44 2" xfId="16373"/>
    <cellStyle name="SAPBEXexcCritical6 45" xfId="16374"/>
    <cellStyle name="SAPBEXexcCritical6 45 2" xfId="16375"/>
    <cellStyle name="SAPBEXexcCritical6 46" xfId="16376"/>
    <cellStyle name="SAPBEXexcCritical6 46 2" xfId="16377"/>
    <cellStyle name="SAPBEXexcCritical6 47" xfId="16378"/>
    <cellStyle name="SAPBEXexcCritical6 48" xfId="16379"/>
    <cellStyle name="SAPBEXexcCritical6 49" xfId="16380"/>
    <cellStyle name="SAPBEXexcCritical6 5" xfId="16381"/>
    <cellStyle name="SAPBEXexcCritical6 5 2" xfId="16382"/>
    <cellStyle name="SAPBEXexcCritical6 5 2 2" xfId="16383"/>
    <cellStyle name="SAPBEXexcCritical6 5 2 3" xfId="16384"/>
    <cellStyle name="SAPBEXexcCritical6 5 2 4" xfId="16385"/>
    <cellStyle name="SAPBEXexcCritical6 5 3" xfId="16386"/>
    <cellStyle name="SAPBEXexcCritical6 5 3 2" xfId="16387"/>
    <cellStyle name="SAPBEXexcCritical6 5 4" xfId="16388"/>
    <cellStyle name="SAPBEXexcCritical6 5 5" xfId="16389"/>
    <cellStyle name="SAPBEXexcCritical6 5 6" xfId="16390"/>
    <cellStyle name="SAPBEXexcCritical6 5_Logistica y Vtas" xfId="16391"/>
    <cellStyle name="SAPBEXexcCritical6 50" xfId="16392"/>
    <cellStyle name="SAPBEXexcCritical6 51" xfId="16393"/>
    <cellStyle name="SAPBEXexcCritical6 52" xfId="16394"/>
    <cellStyle name="SAPBEXexcCritical6 53" xfId="16395"/>
    <cellStyle name="SAPBEXexcCritical6 54" xfId="16396"/>
    <cellStyle name="SAPBEXexcCritical6 55" xfId="16397"/>
    <cellStyle name="SAPBEXexcCritical6 56" xfId="16398"/>
    <cellStyle name="SAPBEXexcCritical6 57" xfId="16399"/>
    <cellStyle name="SAPBEXexcCritical6 58" xfId="16400"/>
    <cellStyle name="SAPBEXexcCritical6 59" xfId="16401"/>
    <cellStyle name="SAPBEXexcCritical6 6" xfId="16402"/>
    <cellStyle name="SAPBEXexcCritical6 6 2" xfId="16403"/>
    <cellStyle name="SAPBEXexcCritical6 6 2 2" xfId="16404"/>
    <cellStyle name="SAPBEXexcCritical6 6 2 3" xfId="16405"/>
    <cellStyle name="SAPBEXexcCritical6 6 2 4" xfId="16406"/>
    <cellStyle name="SAPBEXexcCritical6 6 3" xfId="16407"/>
    <cellStyle name="SAPBEXexcCritical6 6 3 2" xfId="16408"/>
    <cellStyle name="SAPBEXexcCritical6 6 4" xfId="16409"/>
    <cellStyle name="SAPBEXexcCritical6 6 5" xfId="16410"/>
    <cellStyle name="SAPBEXexcCritical6 6 6" xfId="16411"/>
    <cellStyle name="SAPBEXexcCritical6 6_Logistica y Vtas" xfId="16412"/>
    <cellStyle name="SAPBEXexcCritical6 60" xfId="16413"/>
    <cellStyle name="SAPBEXexcCritical6 61" xfId="16414"/>
    <cellStyle name="SAPBEXexcCritical6 62" xfId="16415"/>
    <cellStyle name="SAPBEXexcCritical6 63" xfId="16416"/>
    <cellStyle name="SAPBEXexcCritical6 64" xfId="16417"/>
    <cellStyle name="SAPBEXexcCritical6 65" xfId="16418"/>
    <cellStyle name="SAPBEXexcCritical6 66" xfId="16419"/>
    <cellStyle name="SAPBEXexcCritical6 67" xfId="16420"/>
    <cellStyle name="SAPBEXexcCritical6 68" xfId="16421"/>
    <cellStyle name="SAPBEXexcCritical6 69" xfId="16422"/>
    <cellStyle name="SAPBEXexcCritical6 7" xfId="16423"/>
    <cellStyle name="SAPBEXexcCritical6 7 2" xfId="16424"/>
    <cellStyle name="SAPBEXexcCritical6 7 2 2" xfId="16425"/>
    <cellStyle name="SAPBEXexcCritical6 7 2 3" xfId="16426"/>
    <cellStyle name="SAPBEXexcCritical6 7 2 4" xfId="16427"/>
    <cellStyle name="SAPBEXexcCritical6 7 3" xfId="16428"/>
    <cellStyle name="SAPBEXexcCritical6 7 3 2" xfId="16429"/>
    <cellStyle name="SAPBEXexcCritical6 7 4" xfId="16430"/>
    <cellStyle name="SAPBEXexcCritical6 7 5" xfId="16431"/>
    <cellStyle name="SAPBEXexcCritical6 7 6" xfId="16432"/>
    <cellStyle name="SAPBEXexcCritical6 7_Logistica y Vtas" xfId="16433"/>
    <cellStyle name="SAPBEXexcCritical6 70" xfId="16434"/>
    <cellStyle name="SAPBEXexcCritical6 71" xfId="16435"/>
    <cellStyle name="SAPBEXexcCritical6 72" xfId="16436"/>
    <cellStyle name="SAPBEXexcCritical6 73" xfId="16437"/>
    <cellStyle name="SAPBEXexcCritical6 74" xfId="16438"/>
    <cellStyle name="SAPBEXexcCritical6 75" xfId="16439"/>
    <cellStyle name="SAPBEXexcCritical6 76" xfId="16440"/>
    <cellStyle name="SAPBEXexcCritical6 77" xfId="16441"/>
    <cellStyle name="SAPBEXexcCritical6 78" xfId="16442"/>
    <cellStyle name="SAPBEXexcCritical6 79" xfId="16443"/>
    <cellStyle name="SAPBEXexcCritical6 8" xfId="16444"/>
    <cellStyle name="SAPBEXexcCritical6 8 2" xfId="16445"/>
    <cellStyle name="SAPBEXexcCritical6 8 2 2" xfId="16446"/>
    <cellStyle name="SAPBEXexcCritical6 8 2 3" xfId="16447"/>
    <cellStyle name="SAPBEXexcCritical6 8 2 4" xfId="16448"/>
    <cellStyle name="SAPBEXexcCritical6 8 3" xfId="16449"/>
    <cellStyle name="SAPBEXexcCritical6 8 3 2" xfId="16450"/>
    <cellStyle name="SAPBEXexcCritical6 8 4" xfId="16451"/>
    <cellStyle name="SAPBEXexcCritical6 8 5" xfId="16452"/>
    <cellStyle name="SAPBEXexcCritical6 8 6" xfId="16453"/>
    <cellStyle name="SAPBEXexcCritical6 8_Logistica y Vtas" xfId="16454"/>
    <cellStyle name="SAPBEXexcCritical6 80" xfId="16455"/>
    <cellStyle name="SAPBEXexcCritical6 81" xfId="16456"/>
    <cellStyle name="SAPBEXexcCritical6 82" xfId="16457"/>
    <cellStyle name="SAPBEXexcCritical6 83" xfId="16458"/>
    <cellStyle name="SAPBEXexcCritical6 84" xfId="16129"/>
    <cellStyle name="SAPBEXexcCritical6 85" xfId="24075"/>
    <cellStyle name="SAPBEXexcCritical6 86" xfId="24116"/>
    <cellStyle name="SAPBEXexcCritical6 87" xfId="24099"/>
    <cellStyle name="SAPBEXexcCritical6 88" xfId="24182"/>
    <cellStyle name="SAPBEXexcCritical6 89" xfId="24155"/>
    <cellStyle name="SAPBEXexcCritical6 9" xfId="16459"/>
    <cellStyle name="SAPBEXexcCritical6 9 2" xfId="16460"/>
    <cellStyle name="SAPBEXexcCritical6 9 2 2" xfId="16461"/>
    <cellStyle name="SAPBEXexcCritical6 9 2 3" xfId="16462"/>
    <cellStyle name="SAPBEXexcCritical6 9 2 4" xfId="16463"/>
    <cellStyle name="SAPBEXexcCritical6 9 3" xfId="16464"/>
    <cellStyle name="SAPBEXexcCritical6 9 3 2" xfId="16465"/>
    <cellStyle name="SAPBEXexcCritical6 9 4" xfId="16466"/>
    <cellStyle name="SAPBEXexcCritical6 9 5" xfId="16467"/>
    <cellStyle name="SAPBEXexcCritical6 9 6" xfId="16468"/>
    <cellStyle name="SAPBEXexcCritical6 9_Logistica y Vtas" xfId="16469"/>
    <cellStyle name="SAPBEXexcCritical6 90" xfId="24208"/>
    <cellStyle name="SAPBEXexcCritical6 91" xfId="24233"/>
    <cellStyle name="SAPBEXexcCritical6 92" xfId="24289"/>
    <cellStyle name="SAPBEXexcCritical6 93" xfId="24281"/>
    <cellStyle name="SAPBEXexcCritical6 94" xfId="24315"/>
    <cellStyle name="SAPBEXexcCritical6 95" xfId="24342"/>
    <cellStyle name="SAPBEXexcCritical6 96" xfId="24370"/>
    <cellStyle name="SAPBEXexcCritical6 97" xfId="24398"/>
    <cellStyle name="SAPBEXexcCritical6 98" xfId="24426"/>
    <cellStyle name="SAPBEXexcCritical6 99" xfId="24450"/>
    <cellStyle name="SAPBEXexcCritical6_1Modelo Plantillas Mandato SISS Junio 09 entrega" xfId="16470"/>
    <cellStyle name="SAPBEXexcGood1" xfId="37"/>
    <cellStyle name="SAPBEXexcGood1 10" xfId="16472"/>
    <cellStyle name="SAPBEXexcGood1 10 2" xfId="16473"/>
    <cellStyle name="SAPBEXexcGood1 10 2 2" xfId="16474"/>
    <cellStyle name="SAPBEXexcGood1 10 2 3" xfId="16475"/>
    <cellStyle name="SAPBEXexcGood1 10 2 4" xfId="16476"/>
    <cellStyle name="SAPBEXexcGood1 10 3" xfId="16477"/>
    <cellStyle name="SAPBEXexcGood1 10 3 2" xfId="16478"/>
    <cellStyle name="SAPBEXexcGood1 10 4" xfId="16479"/>
    <cellStyle name="SAPBEXexcGood1 10 5" xfId="16480"/>
    <cellStyle name="SAPBEXexcGood1 10 6" xfId="16481"/>
    <cellStyle name="SAPBEXexcGood1 10_Logistica y Vtas" xfId="16482"/>
    <cellStyle name="SAPBEXexcGood1 100" xfId="24480"/>
    <cellStyle name="SAPBEXexcGood1 101" xfId="24508"/>
    <cellStyle name="SAPBEXexcGood1 102" xfId="24572"/>
    <cellStyle name="SAPBEXexcGood1 103" xfId="24545"/>
    <cellStyle name="SAPBEXexcGood1 104" xfId="24597"/>
    <cellStyle name="SAPBEXexcGood1 105" xfId="24626"/>
    <cellStyle name="SAPBEXexcGood1 106" xfId="24653"/>
    <cellStyle name="SAPBEXexcGood1 107" xfId="24711"/>
    <cellStyle name="SAPBEXexcGood1 108" xfId="24604"/>
    <cellStyle name="SAPBEXexcGood1 109" xfId="24738"/>
    <cellStyle name="SAPBEXexcGood1 11" xfId="16483"/>
    <cellStyle name="SAPBEXexcGood1 11 2" xfId="16484"/>
    <cellStyle name="SAPBEXexcGood1 11 2 2" xfId="16485"/>
    <cellStyle name="SAPBEXexcGood1 11 2 3" xfId="16486"/>
    <cellStyle name="SAPBEXexcGood1 11 2 4" xfId="16487"/>
    <cellStyle name="SAPBEXexcGood1 11 3" xfId="16488"/>
    <cellStyle name="SAPBEXexcGood1 11 3 2" xfId="16489"/>
    <cellStyle name="SAPBEXexcGood1 11 4" xfId="16490"/>
    <cellStyle name="SAPBEXexcGood1 11 5" xfId="16491"/>
    <cellStyle name="SAPBEXexcGood1 11 6" xfId="16492"/>
    <cellStyle name="SAPBEXexcGood1 11_Logistica y Vtas" xfId="16493"/>
    <cellStyle name="SAPBEXexcGood1 110" xfId="24790"/>
    <cellStyle name="SAPBEXexcGood1 111" xfId="24781"/>
    <cellStyle name="SAPBEXexcGood1 112" xfId="24816"/>
    <cellStyle name="SAPBEXexcGood1 113" xfId="24876"/>
    <cellStyle name="SAPBEXexcGood1 114" xfId="24854"/>
    <cellStyle name="SAPBEXexcGood1 115" xfId="24902"/>
    <cellStyle name="SAPBEXexcGood1 116" xfId="24929"/>
    <cellStyle name="SAPBEXexcGood1 117" xfId="24956"/>
    <cellStyle name="SAPBEXexcGood1 118" xfId="25030"/>
    <cellStyle name="SAPBEXexcGood1 119" xfId="25000"/>
    <cellStyle name="SAPBEXexcGood1 12" xfId="16494"/>
    <cellStyle name="SAPBEXexcGood1 12 2" xfId="16495"/>
    <cellStyle name="SAPBEXexcGood1 12 2 2" xfId="16496"/>
    <cellStyle name="SAPBEXexcGood1 12 2 3" xfId="16497"/>
    <cellStyle name="SAPBEXexcGood1 12 2 4" xfId="16498"/>
    <cellStyle name="SAPBEXexcGood1 12 3" xfId="16499"/>
    <cellStyle name="SAPBEXexcGood1 12 4" xfId="16500"/>
    <cellStyle name="SAPBEXexcGood1 12 5" xfId="16501"/>
    <cellStyle name="SAPBEXexcGood1 12_Logistica y Vtas" xfId="16502"/>
    <cellStyle name="SAPBEXexcGood1 120" xfId="25129"/>
    <cellStyle name="SAPBEXexcGood1 121" xfId="25149"/>
    <cellStyle name="SAPBEXexcGood1 122" xfId="25057"/>
    <cellStyle name="SAPBEXexcGood1 123" xfId="25103"/>
    <cellStyle name="SAPBEXexcGood1 124" xfId="25209"/>
    <cellStyle name="SAPBEXexcGood1 125" xfId="25179"/>
    <cellStyle name="SAPBEXexcGood1 126" xfId="25322"/>
    <cellStyle name="SAPBEXexcGood1 127" xfId="25263"/>
    <cellStyle name="SAPBEXexcGood1 128" xfId="25233"/>
    <cellStyle name="SAPBEXexcGood1 129" xfId="25294"/>
    <cellStyle name="SAPBEXexcGood1 13" xfId="16503"/>
    <cellStyle name="SAPBEXexcGood1 13 2" xfId="16504"/>
    <cellStyle name="SAPBEXexcGood1 13 2 2" xfId="16505"/>
    <cellStyle name="SAPBEXexcGood1 13 2 3" xfId="16506"/>
    <cellStyle name="SAPBEXexcGood1 13 3" xfId="16507"/>
    <cellStyle name="SAPBEXexcGood1 13 4" xfId="16508"/>
    <cellStyle name="SAPBEXexcGood1 13 5" xfId="16509"/>
    <cellStyle name="SAPBEXexcGood1 130" xfId="25362"/>
    <cellStyle name="SAPBEXexcGood1 131" xfId="25340"/>
    <cellStyle name="SAPBEXexcGood1 132" xfId="25388"/>
    <cellStyle name="SAPBEXexcGood1 133" xfId="25415"/>
    <cellStyle name="SAPBEXexcGood1 134" xfId="25462"/>
    <cellStyle name="SAPBEXexcGood1 135" xfId="25486"/>
    <cellStyle name="SAPBEXexcGood1 136" xfId="25528"/>
    <cellStyle name="SAPBEXexcGood1 137" xfId="25508"/>
    <cellStyle name="SAPBEXexcGood1 138" xfId="25554"/>
    <cellStyle name="SAPBEXexcGood1 139" xfId="25612"/>
    <cellStyle name="SAPBEXexcGood1 14" xfId="16510"/>
    <cellStyle name="SAPBEXexcGood1 14 2" xfId="16511"/>
    <cellStyle name="SAPBEXexcGood1 14 2 2" xfId="16512"/>
    <cellStyle name="SAPBEXexcGood1 14 3" xfId="16513"/>
    <cellStyle name="SAPBEXexcGood1 14 4" xfId="16514"/>
    <cellStyle name="SAPBEXexcGood1 14 5" xfId="16515"/>
    <cellStyle name="SAPBEXexcGood1 140" xfId="25592"/>
    <cellStyle name="SAPBEXexcGood1 141" xfId="25638"/>
    <cellStyle name="SAPBEXexcGood1 142" xfId="25696"/>
    <cellStyle name="SAPBEXexcGood1 143" xfId="25676"/>
    <cellStyle name="SAPBEXexcGood1 144" xfId="25722"/>
    <cellStyle name="SAPBEXexcGood1 145" xfId="25779"/>
    <cellStyle name="SAPBEXexcGood1 146" xfId="25807"/>
    <cellStyle name="SAPBEXexcGood1 147" xfId="25783"/>
    <cellStyle name="SAPBEXexcGood1 148" xfId="25850"/>
    <cellStyle name="SAPBEXexcGood1 149" xfId="25893"/>
    <cellStyle name="SAPBEXexcGood1 15" xfId="16516"/>
    <cellStyle name="SAPBEXexcGood1 15 2" xfId="16517"/>
    <cellStyle name="SAPBEXexcGood1 15 2 2" xfId="16518"/>
    <cellStyle name="SAPBEXexcGood1 15 3" xfId="16519"/>
    <cellStyle name="SAPBEXexcGood1 15 4" xfId="16520"/>
    <cellStyle name="SAPBEXexcGood1 15 5" xfId="16521"/>
    <cellStyle name="SAPBEXexcGood1 150" xfId="25872"/>
    <cellStyle name="SAPBEXexcGood1 151" xfId="25919"/>
    <cellStyle name="SAPBEXexcGood1 152" xfId="25946"/>
    <cellStyle name="SAPBEXexcGood1 153" xfId="26005"/>
    <cellStyle name="SAPBEXexcGood1 154" xfId="25984"/>
    <cellStyle name="SAPBEXexcGood1 155" xfId="26031"/>
    <cellStyle name="SAPBEXexcGood1 156" xfId="26058"/>
    <cellStyle name="SAPBEXexcGood1 157" xfId="26119"/>
    <cellStyle name="SAPBEXexcGood1 158" xfId="26099"/>
    <cellStyle name="SAPBEXexcGood1 159" xfId="26145"/>
    <cellStyle name="SAPBEXexcGood1 16" xfId="16522"/>
    <cellStyle name="SAPBEXexcGood1 16 2" xfId="16523"/>
    <cellStyle name="SAPBEXexcGood1 16 2 2" xfId="16524"/>
    <cellStyle name="SAPBEXexcGood1 16 3" xfId="16525"/>
    <cellStyle name="SAPBEXexcGood1 16 4" xfId="16526"/>
    <cellStyle name="SAPBEXexcGood1 16 5" xfId="16527"/>
    <cellStyle name="SAPBEXexcGood1 160" xfId="26207"/>
    <cellStyle name="SAPBEXexcGood1 161" xfId="26237"/>
    <cellStyle name="SAPBEXexcGood1 162" xfId="26297"/>
    <cellStyle name="SAPBEXexcGood1 163" xfId="26261"/>
    <cellStyle name="SAPBEXexcGood1 164" xfId="26325"/>
    <cellStyle name="SAPBEXexcGood1 165" xfId="26352"/>
    <cellStyle name="SAPBEXexcGood1 166" xfId="26378"/>
    <cellStyle name="SAPBEXexcGood1 167" xfId="26402"/>
    <cellStyle name="SAPBEXexcGood1 168" xfId="26426"/>
    <cellStyle name="SAPBEXexcGood1 169" xfId="26505"/>
    <cellStyle name="SAPBEXexcGood1 17" xfId="16528"/>
    <cellStyle name="SAPBEXexcGood1 17 2" xfId="16529"/>
    <cellStyle name="SAPBEXexcGood1 17 2 2" xfId="16530"/>
    <cellStyle name="SAPBEXexcGood1 17 3" xfId="16531"/>
    <cellStyle name="SAPBEXexcGood1 17 4" xfId="16532"/>
    <cellStyle name="SAPBEXexcGood1 17 5" xfId="16533"/>
    <cellStyle name="SAPBEXexcGood1 170" xfId="26464"/>
    <cellStyle name="SAPBEXexcGood1 171" xfId="26534"/>
    <cellStyle name="SAPBEXexcGood1 172" xfId="26563"/>
    <cellStyle name="SAPBEXexcGood1 173" xfId="26591"/>
    <cellStyle name="SAPBEXexcGood1 174" xfId="26619"/>
    <cellStyle name="SAPBEXexcGood1 175" xfId="26647"/>
    <cellStyle name="SAPBEXexcGood1 176" xfId="26675"/>
    <cellStyle name="SAPBEXexcGood1 177" xfId="26703"/>
    <cellStyle name="SAPBEXexcGood1 178" xfId="26731"/>
    <cellStyle name="SAPBEXexcGood1 179" xfId="26758"/>
    <cellStyle name="SAPBEXexcGood1 18" xfId="16534"/>
    <cellStyle name="SAPBEXexcGood1 18 2" xfId="16535"/>
    <cellStyle name="SAPBEXexcGood1 18 2 2" xfId="16536"/>
    <cellStyle name="SAPBEXexcGood1 18 3" xfId="16537"/>
    <cellStyle name="SAPBEXexcGood1 18 4" xfId="16538"/>
    <cellStyle name="SAPBEXexcGood1 18 5" xfId="16539"/>
    <cellStyle name="SAPBEXexcGood1 180" xfId="26784"/>
    <cellStyle name="SAPBEXexcGood1 181" xfId="26808"/>
    <cellStyle name="SAPBEXexcGood1 182" xfId="26832"/>
    <cellStyle name="SAPBEXexcGood1 183" xfId="26907"/>
    <cellStyle name="SAPBEXexcGood1 184" xfId="26870"/>
    <cellStyle name="SAPBEXexcGood1 185" xfId="26935"/>
    <cellStyle name="SAPBEXexcGood1 186" xfId="26963"/>
    <cellStyle name="SAPBEXexcGood1 187" xfId="26990"/>
    <cellStyle name="SAPBEXexcGood1 188" xfId="27016"/>
    <cellStyle name="SAPBEXexcGood1 189" xfId="27040"/>
    <cellStyle name="SAPBEXexcGood1 19" xfId="16540"/>
    <cellStyle name="SAPBEXexcGood1 19 2" xfId="16541"/>
    <cellStyle name="SAPBEXexcGood1 19 2 2" xfId="16542"/>
    <cellStyle name="SAPBEXexcGood1 19 3" xfId="16543"/>
    <cellStyle name="SAPBEXexcGood1 19 4" xfId="16544"/>
    <cellStyle name="SAPBEXexcGood1 19 5" xfId="16545"/>
    <cellStyle name="SAPBEXexcGood1 190" xfId="27064"/>
    <cellStyle name="SAPBEXexcGood1 191" xfId="27143"/>
    <cellStyle name="SAPBEXexcGood1 192" xfId="27102"/>
    <cellStyle name="SAPBEXexcGood1 193" xfId="27172"/>
    <cellStyle name="SAPBEXexcGood1 194" xfId="27201"/>
    <cellStyle name="SAPBEXexcGood1 195" xfId="27229"/>
    <cellStyle name="SAPBEXexcGood1 196" xfId="27257"/>
    <cellStyle name="SAPBEXexcGood1 197" xfId="27285"/>
    <cellStyle name="SAPBEXexcGood1 198" xfId="27313"/>
    <cellStyle name="SAPBEXexcGood1 199" xfId="27341"/>
    <cellStyle name="SAPBEXexcGood1 2" xfId="79"/>
    <cellStyle name="SAPBEXexcGood1 2 10" xfId="16547"/>
    <cellStyle name="SAPBEXexcGood1 2 10 2" xfId="16548"/>
    <cellStyle name="SAPBEXexcGood1 2 10 3" xfId="16549"/>
    <cellStyle name="SAPBEXexcGood1 2 11" xfId="16550"/>
    <cellStyle name="SAPBEXexcGood1 2 11 2" xfId="16551"/>
    <cellStyle name="SAPBEXexcGood1 2 12" xfId="16552"/>
    <cellStyle name="SAPBEXexcGood1 2 12 2" xfId="16553"/>
    <cellStyle name="SAPBEXexcGood1 2 13" xfId="16554"/>
    <cellStyle name="SAPBEXexcGood1 2 13 2" xfId="16555"/>
    <cellStyle name="SAPBEXexcGood1 2 14" xfId="16556"/>
    <cellStyle name="SAPBEXexcGood1 2 14 2" xfId="16557"/>
    <cellStyle name="SAPBEXexcGood1 2 15" xfId="16558"/>
    <cellStyle name="SAPBEXexcGood1 2 15 2" xfId="16559"/>
    <cellStyle name="SAPBEXexcGood1 2 16" xfId="16560"/>
    <cellStyle name="SAPBEXexcGood1 2 17" xfId="16561"/>
    <cellStyle name="SAPBEXexcGood1 2 18" xfId="16562"/>
    <cellStyle name="SAPBEXexcGood1 2 19" xfId="16563"/>
    <cellStyle name="SAPBEXexcGood1 2 2" xfId="16564"/>
    <cellStyle name="SAPBEXexcGood1 2 2 2" xfId="16565"/>
    <cellStyle name="SAPBEXexcGood1 2 2 2 2" xfId="16566"/>
    <cellStyle name="SAPBEXexcGood1 2 2 2 3" xfId="16567"/>
    <cellStyle name="SAPBEXexcGood1 2 2 3" xfId="16568"/>
    <cellStyle name="SAPBEXexcGood1 2 2 4" xfId="16569"/>
    <cellStyle name="SAPBEXexcGood1 2 2 5" xfId="16570"/>
    <cellStyle name="SAPBEXexcGood1 2 2_Logistica y Vtas" xfId="16571"/>
    <cellStyle name="SAPBEXexcGood1 2 20" xfId="16572"/>
    <cellStyle name="SAPBEXexcGood1 2 21" xfId="16573"/>
    <cellStyle name="SAPBEXexcGood1 2 22" xfId="16546"/>
    <cellStyle name="SAPBEXexcGood1 2 3" xfId="16574"/>
    <cellStyle name="SAPBEXexcGood1 2 3 2" xfId="16575"/>
    <cellStyle name="SAPBEXexcGood1 2 3 3" xfId="16576"/>
    <cellStyle name="SAPBEXexcGood1 2 4" xfId="16577"/>
    <cellStyle name="SAPBEXexcGood1 2 4 2" xfId="16578"/>
    <cellStyle name="SAPBEXexcGood1 2 4 3" xfId="16579"/>
    <cellStyle name="SAPBEXexcGood1 2 5" xfId="16580"/>
    <cellStyle name="SAPBEXexcGood1 2 5 2" xfId="16581"/>
    <cellStyle name="SAPBEXexcGood1 2 6" xfId="16582"/>
    <cellStyle name="SAPBEXexcGood1 2 6 2" xfId="16583"/>
    <cellStyle name="SAPBEXexcGood1 2 7" xfId="16584"/>
    <cellStyle name="SAPBEXexcGood1 2 7 2" xfId="16585"/>
    <cellStyle name="SAPBEXexcGood1 2 8" xfId="16586"/>
    <cellStyle name="SAPBEXexcGood1 2 8 2" xfId="16587"/>
    <cellStyle name="SAPBEXexcGood1 2 9" xfId="16588"/>
    <cellStyle name="SAPBEXexcGood1 2 9 2" xfId="16589"/>
    <cellStyle name="SAPBEXexcGood1 2_ANTES Y DESPUES MB ANA" xfId="16590"/>
    <cellStyle name="SAPBEXexcGood1 20" xfId="16591"/>
    <cellStyle name="SAPBEXexcGood1 20 2" xfId="16592"/>
    <cellStyle name="SAPBEXexcGood1 20 2 2" xfId="16593"/>
    <cellStyle name="SAPBEXexcGood1 20 3" xfId="16594"/>
    <cellStyle name="SAPBEXexcGood1 20 4" xfId="16595"/>
    <cellStyle name="SAPBEXexcGood1 20 5" xfId="16596"/>
    <cellStyle name="SAPBEXexcGood1 200" xfId="27369"/>
    <cellStyle name="SAPBEXexcGood1 201" xfId="27396"/>
    <cellStyle name="SAPBEXexcGood1 202" xfId="27422"/>
    <cellStyle name="SAPBEXexcGood1 203" xfId="27446"/>
    <cellStyle name="SAPBEXexcGood1 204" xfId="27470"/>
    <cellStyle name="SAPBEXexcGood1 205" xfId="27554"/>
    <cellStyle name="SAPBEXexcGood1 206" xfId="27508"/>
    <cellStyle name="SAPBEXexcGood1 207" xfId="27583"/>
    <cellStyle name="SAPBEXexcGood1 208" xfId="27612"/>
    <cellStyle name="SAPBEXexcGood1 209" xfId="27641"/>
    <cellStyle name="SAPBEXexcGood1 21" xfId="16597"/>
    <cellStyle name="SAPBEXexcGood1 21 2" xfId="16598"/>
    <cellStyle name="SAPBEXexcGood1 21 2 2" xfId="16599"/>
    <cellStyle name="SAPBEXexcGood1 21 3" xfId="16600"/>
    <cellStyle name="SAPBEXexcGood1 21 4" xfId="16601"/>
    <cellStyle name="SAPBEXexcGood1 21 5" xfId="16602"/>
    <cellStyle name="SAPBEXexcGood1 210" xfId="27670"/>
    <cellStyle name="SAPBEXexcGood1 211" xfId="27699"/>
    <cellStyle name="SAPBEXexcGood1 212" xfId="27728"/>
    <cellStyle name="SAPBEXexcGood1 213" xfId="27757"/>
    <cellStyle name="SAPBEXexcGood1 214" xfId="27786"/>
    <cellStyle name="SAPBEXexcGood1 215" xfId="27815"/>
    <cellStyle name="SAPBEXexcGood1 216" xfId="27844"/>
    <cellStyle name="SAPBEXexcGood1 217" xfId="27873"/>
    <cellStyle name="SAPBEXexcGood1 218" xfId="27902"/>
    <cellStyle name="SAPBEXexcGood1 219" xfId="27931"/>
    <cellStyle name="SAPBEXexcGood1 22" xfId="16603"/>
    <cellStyle name="SAPBEXexcGood1 22 2" xfId="16604"/>
    <cellStyle name="SAPBEXexcGood1 22 2 2" xfId="16605"/>
    <cellStyle name="SAPBEXexcGood1 22 3" xfId="16606"/>
    <cellStyle name="SAPBEXexcGood1 22 4" xfId="16607"/>
    <cellStyle name="SAPBEXexcGood1 22 5" xfId="16608"/>
    <cellStyle name="SAPBEXexcGood1 220" xfId="27960"/>
    <cellStyle name="SAPBEXexcGood1 221" xfId="27989"/>
    <cellStyle name="SAPBEXexcGood1 222" xfId="28018"/>
    <cellStyle name="SAPBEXexcGood1 223" xfId="28047"/>
    <cellStyle name="SAPBEXexcGood1 224" xfId="28076"/>
    <cellStyle name="SAPBEXexcGood1 225" xfId="28108"/>
    <cellStyle name="SAPBEXexcGood1 226" xfId="28133"/>
    <cellStyle name="SAPBEXexcGood1 227" xfId="28163"/>
    <cellStyle name="SAPBEXexcGood1 228" xfId="28192"/>
    <cellStyle name="SAPBEXexcGood1 229" xfId="28221"/>
    <cellStyle name="SAPBEXexcGood1 23" xfId="16609"/>
    <cellStyle name="SAPBEXexcGood1 23 2" xfId="16610"/>
    <cellStyle name="SAPBEXexcGood1 23 2 2" xfId="16611"/>
    <cellStyle name="SAPBEXexcGood1 23 3" xfId="16612"/>
    <cellStyle name="SAPBEXexcGood1 23 4" xfId="16613"/>
    <cellStyle name="SAPBEXexcGood1 23 5" xfId="16614"/>
    <cellStyle name="SAPBEXexcGood1 230" xfId="28250"/>
    <cellStyle name="SAPBEXexcGood1 231" xfId="28279"/>
    <cellStyle name="SAPBEXexcGood1 232" xfId="28308"/>
    <cellStyle name="SAPBEXexcGood1 233" xfId="28337"/>
    <cellStyle name="SAPBEXexcGood1 234" xfId="28366"/>
    <cellStyle name="SAPBEXexcGood1 235" xfId="28395"/>
    <cellStyle name="SAPBEXexcGood1 236" xfId="28424"/>
    <cellStyle name="SAPBEXexcGood1 237" xfId="28453"/>
    <cellStyle name="SAPBEXexcGood1 238" xfId="28481"/>
    <cellStyle name="SAPBEXexcGood1 239" xfId="28509"/>
    <cellStyle name="SAPBEXexcGood1 24" xfId="16615"/>
    <cellStyle name="SAPBEXexcGood1 24 2" xfId="16616"/>
    <cellStyle name="SAPBEXexcGood1 24 2 2" xfId="16617"/>
    <cellStyle name="SAPBEXexcGood1 24 3" xfId="16618"/>
    <cellStyle name="SAPBEXexcGood1 24 4" xfId="16619"/>
    <cellStyle name="SAPBEXexcGood1 24 5" xfId="16620"/>
    <cellStyle name="SAPBEXexcGood1 240" xfId="28537"/>
    <cellStyle name="SAPBEXexcGood1 241" xfId="28566"/>
    <cellStyle name="SAPBEXexcGood1 242" xfId="28593"/>
    <cellStyle name="SAPBEXexcGood1 243" xfId="28619"/>
    <cellStyle name="SAPBEXexcGood1 244" xfId="28645"/>
    <cellStyle name="SAPBEXexcGood1 245" xfId="28671"/>
    <cellStyle name="SAPBEXexcGood1 246" xfId="28697"/>
    <cellStyle name="SAPBEXexcGood1 247" xfId="28722"/>
    <cellStyle name="SAPBEXexcGood1 248" xfId="28747"/>
    <cellStyle name="SAPBEXexcGood1 249" xfId="28772"/>
    <cellStyle name="SAPBEXexcGood1 25" xfId="16621"/>
    <cellStyle name="SAPBEXexcGood1 25 2" xfId="16622"/>
    <cellStyle name="SAPBEXexcGood1 25 2 2" xfId="16623"/>
    <cellStyle name="SAPBEXexcGood1 25 3" xfId="16624"/>
    <cellStyle name="SAPBEXexcGood1 25 4" xfId="16625"/>
    <cellStyle name="SAPBEXexcGood1 25 5" xfId="16626"/>
    <cellStyle name="SAPBEXexcGood1 250" xfId="28797"/>
    <cellStyle name="SAPBEXexcGood1 251" xfId="28822"/>
    <cellStyle name="SAPBEXexcGood1 252" xfId="28847"/>
    <cellStyle name="SAPBEXexcGood1 253" xfId="28939"/>
    <cellStyle name="SAPBEXexcGood1 254" xfId="29008"/>
    <cellStyle name="SAPBEXexcGood1 255" xfId="28898"/>
    <cellStyle name="SAPBEXexcGood1 256" xfId="29018"/>
    <cellStyle name="SAPBEXexcGood1 257" xfId="28934"/>
    <cellStyle name="SAPBEXexcGood1 258" xfId="29038"/>
    <cellStyle name="SAPBEXexcGood1 259" xfId="28997"/>
    <cellStyle name="SAPBEXexcGood1 26" xfId="16627"/>
    <cellStyle name="SAPBEXexcGood1 26 2" xfId="16628"/>
    <cellStyle name="SAPBEXexcGood1 26 2 2" xfId="16629"/>
    <cellStyle name="SAPBEXexcGood1 26 3" xfId="16630"/>
    <cellStyle name="SAPBEXexcGood1 26 4" xfId="16631"/>
    <cellStyle name="SAPBEXexcGood1 26 5" xfId="16632"/>
    <cellStyle name="SAPBEXexcGood1 260" xfId="29101"/>
    <cellStyle name="SAPBEXexcGood1 27" xfId="16633"/>
    <cellStyle name="SAPBEXexcGood1 27 2" xfId="16634"/>
    <cellStyle name="SAPBEXexcGood1 27 2 2" xfId="16635"/>
    <cellStyle name="SAPBEXexcGood1 27 3" xfId="16636"/>
    <cellStyle name="SAPBEXexcGood1 27 4" xfId="16637"/>
    <cellStyle name="SAPBEXexcGood1 27 5" xfId="16638"/>
    <cellStyle name="SAPBEXexcGood1 28" xfId="16639"/>
    <cellStyle name="SAPBEXexcGood1 28 2" xfId="16640"/>
    <cellStyle name="SAPBEXexcGood1 28 2 2" xfId="16641"/>
    <cellStyle name="SAPBEXexcGood1 28 3" xfId="16642"/>
    <cellStyle name="SAPBEXexcGood1 28 4" xfId="16643"/>
    <cellStyle name="SAPBEXexcGood1 28 5" xfId="16644"/>
    <cellStyle name="SAPBEXexcGood1 29" xfId="16645"/>
    <cellStyle name="SAPBEXexcGood1 29 2" xfId="16646"/>
    <cellStyle name="SAPBEXexcGood1 29 3" xfId="16647"/>
    <cellStyle name="SAPBEXexcGood1 29 4" xfId="16648"/>
    <cellStyle name="SAPBEXexcGood1 3" xfId="16649"/>
    <cellStyle name="SAPBEXexcGood1 3 10" xfId="28941"/>
    <cellStyle name="SAPBEXexcGood1 3 2" xfId="16650"/>
    <cellStyle name="SAPBEXexcGood1 3 2 2" xfId="16651"/>
    <cellStyle name="SAPBEXexcGood1 3 2 3" xfId="16652"/>
    <cellStyle name="SAPBEXexcGood1 3 2 4" xfId="16653"/>
    <cellStyle name="SAPBEXexcGood1 3 3" xfId="16654"/>
    <cellStyle name="SAPBEXexcGood1 3 3 2" xfId="16655"/>
    <cellStyle name="SAPBEXexcGood1 3 4" xfId="16656"/>
    <cellStyle name="SAPBEXexcGood1 3 4 2" xfId="16657"/>
    <cellStyle name="SAPBEXexcGood1 3 5" xfId="16658"/>
    <cellStyle name="SAPBEXexcGood1 3 6" xfId="16659"/>
    <cellStyle name="SAPBEXexcGood1 3 7" xfId="16660"/>
    <cellStyle name="SAPBEXexcGood1 3 8" xfId="16661"/>
    <cellStyle name="SAPBEXexcGood1 3 9" xfId="16662"/>
    <cellStyle name="SAPBEXexcGood1 3_Logistica y Vtas" xfId="16663"/>
    <cellStyle name="SAPBEXexcGood1 30" xfId="16664"/>
    <cellStyle name="SAPBEXexcGood1 30 2" xfId="16665"/>
    <cellStyle name="SAPBEXexcGood1 30 3" xfId="16666"/>
    <cellStyle name="SAPBEXexcGood1 30 4" xfId="16667"/>
    <cellStyle name="SAPBEXexcGood1 31" xfId="16668"/>
    <cellStyle name="SAPBEXexcGood1 31 2" xfId="16669"/>
    <cellStyle name="SAPBEXexcGood1 31 3" xfId="16670"/>
    <cellStyle name="SAPBEXexcGood1 31 4" xfId="16671"/>
    <cellStyle name="SAPBEXexcGood1 32" xfId="16672"/>
    <cellStyle name="SAPBEXexcGood1 32 2" xfId="16673"/>
    <cellStyle name="SAPBEXexcGood1 32 3" xfId="16674"/>
    <cellStyle name="SAPBEXexcGood1 32 4" xfId="16675"/>
    <cellStyle name="SAPBEXexcGood1 33" xfId="16676"/>
    <cellStyle name="SAPBEXexcGood1 33 2" xfId="16677"/>
    <cellStyle name="SAPBEXexcGood1 33 3" xfId="16678"/>
    <cellStyle name="SAPBEXexcGood1 34" xfId="16679"/>
    <cellStyle name="SAPBEXexcGood1 34 2" xfId="16680"/>
    <cellStyle name="SAPBEXexcGood1 34 3" xfId="16681"/>
    <cellStyle name="SAPBEXexcGood1 35" xfId="16682"/>
    <cellStyle name="SAPBEXexcGood1 35 2" xfId="16683"/>
    <cellStyle name="SAPBEXexcGood1 35 3" xfId="16684"/>
    <cellStyle name="SAPBEXexcGood1 36" xfId="16685"/>
    <cellStyle name="SAPBEXexcGood1 36 2" xfId="16686"/>
    <cellStyle name="SAPBEXexcGood1 36 3" xfId="16687"/>
    <cellStyle name="SAPBEXexcGood1 37" xfId="16688"/>
    <cellStyle name="SAPBEXexcGood1 37 2" xfId="16689"/>
    <cellStyle name="SAPBEXexcGood1 38" xfId="16690"/>
    <cellStyle name="SAPBEXexcGood1 38 2" xfId="16691"/>
    <cellStyle name="SAPBEXexcGood1 39" xfId="16692"/>
    <cellStyle name="SAPBEXexcGood1 39 2" xfId="16693"/>
    <cellStyle name="SAPBEXexcGood1 4" xfId="16694"/>
    <cellStyle name="SAPBEXexcGood1 4 2" xfId="16695"/>
    <cellStyle name="SAPBEXexcGood1 4 2 2" xfId="16696"/>
    <cellStyle name="SAPBEXexcGood1 4 2 3" xfId="16697"/>
    <cellStyle name="SAPBEXexcGood1 4 2 4" xfId="16698"/>
    <cellStyle name="SAPBEXexcGood1 4 3" xfId="16699"/>
    <cellStyle name="SAPBEXexcGood1 4 3 2" xfId="16700"/>
    <cellStyle name="SAPBEXexcGood1 4 4" xfId="16701"/>
    <cellStyle name="SAPBEXexcGood1 4 5" xfId="16702"/>
    <cellStyle name="SAPBEXexcGood1 4 6" xfId="16703"/>
    <cellStyle name="SAPBEXexcGood1 4 7" xfId="16704"/>
    <cellStyle name="SAPBEXexcGood1 4_Logistica y Vtas" xfId="16705"/>
    <cellStyle name="SAPBEXexcGood1 40" xfId="16706"/>
    <cellStyle name="SAPBEXexcGood1 40 2" xfId="16707"/>
    <cellStyle name="SAPBEXexcGood1 41" xfId="16708"/>
    <cellStyle name="SAPBEXexcGood1 41 2" xfId="16709"/>
    <cellStyle name="SAPBEXexcGood1 42" xfId="16710"/>
    <cellStyle name="SAPBEXexcGood1 42 2" xfId="16711"/>
    <cellStyle name="SAPBEXexcGood1 43" xfId="16712"/>
    <cellStyle name="SAPBEXexcGood1 43 2" xfId="16713"/>
    <cellStyle name="SAPBEXexcGood1 44" xfId="16714"/>
    <cellStyle name="SAPBEXexcGood1 44 2" xfId="16715"/>
    <cellStyle name="SAPBEXexcGood1 45" xfId="16716"/>
    <cellStyle name="SAPBEXexcGood1 45 2" xfId="16717"/>
    <cellStyle name="SAPBEXexcGood1 46" xfId="16718"/>
    <cellStyle name="SAPBEXexcGood1 46 2" xfId="16719"/>
    <cellStyle name="SAPBEXexcGood1 47" xfId="16720"/>
    <cellStyle name="SAPBEXexcGood1 48" xfId="16721"/>
    <cellStyle name="SAPBEXexcGood1 49" xfId="16722"/>
    <cellStyle name="SAPBEXexcGood1 5" xfId="16723"/>
    <cellStyle name="SAPBEXexcGood1 5 2" xfId="16724"/>
    <cellStyle name="SAPBEXexcGood1 5 2 2" xfId="16725"/>
    <cellStyle name="SAPBEXexcGood1 5 2 3" xfId="16726"/>
    <cellStyle name="SAPBEXexcGood1 5 2 4" xfId="16727"/>
    <cellStyle name="SAPBEXexcGood1 5 3" xfId="16728"/>
    <cellStyle name="SAPBEXexcGood1 5 3 2" xfId="16729"/>
    <cellStyle name="SAPBEXexcGood1 5 4" xfId="16730"/>
    <cellStyle name="SAPBEXexcGood1 5 5" xfId="16731"/>
    <cellStyle name="SAPBEXexcGood1 5 6" xfId="16732"/>
    <cellStyle name="SAPBEXexcGood1 5_Logistica y Vtas" xfId="16733"/>
    <cellStyle name="SAPBEXexcGood1 50" xfId="16734"/>
    <cellStyle name="SAPBEXexcGood1 51" xfId="16735"/>
    <cellStyle name="SAPBEXexcGood1 52" xfId="16736"/>
    <cellStyle name="SAPBEXexcGood1 53" xfId="16737"/>
    <cellStyle name="SAPBEXexcGood1 54" xfId="16738"/>
    <cellStyle name="SAPBEXexcGood1 55" xfId="16739"/>
    <cellStyle name="SAPBEXexcGood1 56" xfId="16740"/>
    <cellStyle name="SAPBEXexcGood1 57" xfId="16741"/>
    <cellStyle name="SAPBEXexcGood1 58" xfId="16742"/>
    <cellStyle name="SAPBEXexcGood1 59" xfId="16743"/>
    <cellStyle name="SAPBEXexcGood1 6" xfId="16744"/>
    <cellStyle name="SAPBEXexcGood1 6 2" xfId="16745"/>
    <cellStyle name="SAPBEXexcGood1 6 2 2" xfId="16746"/>
    <cellStyle name="SAPBEXexcGood1 6 2 3" xfId="16747"/>
    <cellStyle name="SAPBEXexcGood1 6 2 4" xfId="16748"/>
    <cellStyle name="SAPBEXexcGood1 6 3" xfId="16749"/>
    <cellStyle name="SAPBEXexcGood1 6 3 2" xfId="16750"/>
    <cellStyle name="SAPBEXexcGood1 6 4" xfId="16751"/>
    <cellStyle name="SAPBEXexcGood1 6 5" xfId="16752"/>
    <cellStyle name="SAPBEXexcGood1 6 6" xfId="16753"/>
    <cellStyle name="SAPBEXexcGood1 6_Logistica y Vtas" xfId="16754"/>
    <cellStyle name="SAPBEXexcGood1 60" xfId="16755"/>
    <cellStyle name="SAPBEXexcGood1 61" xfId="16756"/>
    <cellStyle name="SAPBEXexcGood1 62" xfId="16757"/>
    <cellStyle name="SAPBEXexcGood1 63" xfId="16758"/>
    <cellStyle name="SAPBEXexcGood1 64" xfId="16759"/>
    <cellStyle name="SAPBEXexcGood1 65" xfId="16760"/>
    <cellStyle name="SAPBEXexcGood1 66" xfId="16761"/>
    <cellStyle name="SAPBEXexcGood1 67" xfId="16762"/>
    <cellStyle name="SAPBEXexcGood1 68" xfId="16763"/>
    <cellStyle name="SAPBEXexcGood1 69" xfId="16764"/>
    <cellStyle name="SAPBEXexcGood1 7" xfId="16765"/>
    <cellStyle name="SAPBEXexcGood1 7 2" xfId="16766"/>
    <cellStyle name="SAPBEXexcGood1 7 2 2" xfId="16767"/>
    <cellStyle name="SAPBEXexcGood1 7 2 3" xfId="16768"/>
    <cellStyle name="SAPBEXexcGood1 7 2 4" xfId="16769"/>
    <cellStyle name="SAPBEXexcGood1 7 3" xfId="16770"/>
    <cellStyle name="SAPBEXexcGood1 7 3 2" xfId="16771"/>
    <cellStyle name="SAPBEXexcGood1 7 4" xfId="16772"/>
    <cellStyle name="SAPBEXexcGood1 7 5" xfId="16773"/>
    <cellStyle name="SAPBEXexcGood1 7 6" xfId="16774"/>
    <cellStyle name="SAPBEXexcGood1 7_Logistica y Vtas" xfId="16775"/>
    <cellStyle name="SAPBEXexcGood1 70" xfId="16776"/>
    <cellStyle name="SAPBEXexcGood1 71" xfId="16777"/>
    <cellStyle name="SAPBEXexcGood1 72" xfId="16778"/>
    <cellStyle name="SAPBEXexcGood1 73" xfId="16779"/>
    <cellStyle name="SAPBEXexcGood1 74" xfId="16780"/>
    <cellStyle name="SAPBEXexcGood1 75" xfId="16781"/>
    <cellStyle name="SAPBEXexcGood1 76" xfId="16782"/>
    <cellStyle name="SAPBEXexcGood1 77" xfId="16783"/>
    <cellStyle name="SAPBEXexcGood1 78" xfId="16784"/>
    <cellStyle name="SAPBEXexcGood1 79" xfId="16785"/>
    <cellStyle name="SAPBEXexcGood1 8" xfId="16786"/>
    <cellStyle name="SAPBEXexcGood1 8 2" xfId="16787"/>
    <cellStyle name="SAPBEXexcGood1 8 2 2" xfId="16788"/>
    <cellStyle name="SAPBEXexcGood1 8 2 3" xfId="16789"/>
    <cellStyle name="SAPBEXexcGood1 8 2 4" xfId="16790"/>
    <cellStyle name="SAPBEXexcGood1 8 3" xfId="16791"/>
    <cellStyle name="SAPBEXexcGood1 8 3 2" xfId="16792"/>
    <cellStyle name="SAPBEXexcGood1 8 4" xfId="16793"/>
    <cellStyle name="SAPBEXexcGood1 8 5" xfId="16794"/>
    <cellStyle name="SAPBEXexcGood1 8 6" xfId="16795"/>
    <cellStyle name="SAPBEXexcGood1 8_Logistica y Vtas" xfId="16796"/>
    <cellStyle name="SAPBEXexcGood1 80" xfId="16797"/>
    <cellStyle name="SAPBEXexcGood1 81" xfId="16798"/>
    <cellStyle name="SAPBEXexcGood1 82" xfId="16799"/>
    <cellStyle name="SAPBEXexcGood1 83" xfId="16800"/>
    <cellStyle name="SAPBEXexcGood1 84" xfId="16471"/>
    <cellStyle name="SAPBEXexcGood1 85" xfId="24076"/>
    <cellStyle name="SAPBEXexcGood1 86" xfId="24117"/>
    <cellStyle name="SAPBEXexcGood1 87" xfId="24098"/>
    <cellStyle name="SAPBEXexcGood1 88" xfId="24183"/>
    <cellStyle name="SAPBEXexcGood1 89" xfId="24154"/>
    <cellStyle name="SAPBEXexcGood1 9" xfId="16801"/>
    <cellStyle name="SAPBEXexcGood1 9 2" xfId="16802"/>
    <cellStyle name="SAPBEXexcGood1 9 2 2" xfId="16803"/>
    <cellStyle name="SAPBEXexcGood1 9 2 3" xfId="16804"/>
    <cellStyle name="SAPBEXexcGood1 9 2 4" xfId="16805"/>
    <cellStyle name="SAPBEXexcGood1 9 3" xfId="16806"/>
    <cellStyle name="SAPBEXexcGood1 9 3 2" xfId="16807"/>
    <cellStyle name="SAPBEXexcGood1 9 4" xfId="16808"/>
    <cellStyle name="SAPBEXexcGood1 9 5" xfId="16809"/>
    <cellStyle name="SAPBEXexcGood1 9 6" xfId="16810"/>
    <cellStyle name="SAPBEXexcGood1 9_Logistica y Vtas" xfId="16811"/>
    <cellStyle name="SAPBEXexcGood1 90" xfId="24209"/>
    <cellStyle name="SAPBEXexcGood1 91" xfId="24235"/>
    <cellStyle name="SAPBEXexcGood1 92" xfId="24290"/>
    <cellStyle name="SAPBEXexcGood1 93" xfId="24282"/>
    <cellStyle name="SAPBEXexcGood1 94" xfId="24316"/>
    <cellStyle name="SAPBEXexcGood1 95" xfId="24343"/>
    <cellStyle name="SAPBEXexcGood1 96" xfId="24371"/>
    <cellStyle name="SAPBEXexcGood1 97" xfId="24399"/>
    <cellStyle name="SAPBEXexcGood1 98" xfId="24427"/>
    <cellStyle name="SAPBEXexcGood1 99" xfId="24452"/>
    <cellStyle name="SAPBEXexcGood1_1Modelo Plantillas Mandato SISS Junio 09 entrega" xfId="16812"/>
    <cellStyle name="SAPBEXexcGood2" xfId="38"/>
    <cellStyle name="SAPBEXexcGood2 10" xfId="16814"/>
    <cellStyle name="SAPBEXexcGood2 10 2" xfId="16815"/>
    <cellStyle name="SAPBEXexcGood2 10 2 2" xfId="16816"/>
    <cellStyle name="SAPBEXexcGood2 10 2 3" xfId="16817"/>
    <cellStyle name="SAPBEXexcGood2 10 2 4" xfId="16818"/>
    <cellStyle name="SAPBEXexcGood2 10 3" xfId="16819"/>
    <cellStyle name="SAPBEXexcGood2 10 3 2" xfId="16820"/>
    <cellStyle name="SAPBEXexcGood2 10 4" xfId="16821"/>
    <cellStyle name="SAPBEXexcGood2 10 5" xfId="16822"/>
    <cellStyle name="SAPBEXexcGood2 10 6" xfId="16823"/>
    <cellStyle name="SAPBEXexcGood2 10_Logistica y Vtas" xfId="16824"/>
    <cellStyle name="SAPBEXexcGood2 100" xfId="24481"/>
    <cellStyle name="SAPBEXexcGood2 101" xfId="24509"/>
    <cellStyle name="SAPBEXexcGood2 102" xfId="24573"/>
    <cellStyle name="SAPBEXexcGood2 103" xfId="24544"/>
    <cellStyle name="SAPBEXexcGood2 104" xfId="24598"/>
    <cellStyle name="SAPBEXexcGood2 105" xfId="24627"/>
    <cellStyle name="SAPBEXexcGood2 106" xfId="24654"/>
    <cellStyle name="SAPBEXexcGood2 107" xfId="24712"/>
    <cellStyle name="SAPBEXexcGood2 108" xfId="24553"/>
    <cellStyle name="SAPBEXexcGood2 109" xfId="24739"/>
    <cellStyle name="SAPBEXexcGood2 11" xfId="16825"/>
    <cellStyle name="SAPBEXexcGood2 11 2" xfId="16826"/>
    <cellStyle name="SAPBEXexcGood2 11 2 2" xfId="16827"/>
    <cellStyle name="SAPBEXexcGood2 11 2 3" xfId="16828"/>
    <cellStyle name="SAPBEXexcGood2 11 2 4" xfId="16829"/>
    <cellStyle name="SAPBEXexcGood2 11 3" xfId="16830"/>
    <cellStyle name="SAPBEXexcGood2 11 3 2" xfId="16831"/>
    <cellStyle name="SAPBEXexcGood2 11 4" xfId="16832"/>
    <cellStyle name="SAPBEXexcGood2 11 5" xfId="16833"/>
    <cellStyle name="SAPBEXexcGood2 11 6" xfId="16834"/>
    <cellStyle name="SAPBEXexcGood2 11_Logistica y Vtas" xfId="16835"/>
    <cellStyle name="SAPBEXexcGood2 110" xfId="24791"/>
    <cellStyle name="SAPBEXexcGood2 111" xfId="24782"/>
    <cellStyle name="SAPBEXexcGood2 112" xfId="24817"/>
    <cellStyle name="SAPBEXexcGood2 113" xfId="24877"/>
    <cellStyle name="SAPBEXexcGood2 114" xfId="24853"/>
    <cellStyle name="SAPBEXexcGood2 115" xfId="24903"/>
    <cellStyle name="SAPBEXexcGood2 116" xfId="24930"/>
    <cellStyle name="SAPBEXexcGood2 117" xfId="24957"/>
    <cellStyle name="SAPBEXexcGood2 118" xfId="25031"/>
    <cellStyle name="SAPBEXexcGood2 119" xfId="25001"/>
    <cellStyle name="SAPBEXexcGood2 12" xfId="16836"/>
    <cellStyle name="SAPBEXexcGood2 12 2" xfId="16837"/>
    <cellStyle name="SAPBEXexcGood2 12 2 2" xfId="16838"/>
    <cellStyle name="SAPBEXexcGood2 12 2 3" xfId="16839"/>
    <cellStyle name="SAPBEXexcGood2 12 2 4" xfId="16840"/>
    <cellStyle name="SAPBEXexcGood2 12 3" xfId="16841"/>
    <cellStyle name="SAPBEXexcGood2 12 4" xfId="16842"/>
    <cellStyle name="SAPBEXexcGood2 12 5" xfId="16843"/>
    <cellStyle name="SAPBEXexcGood2 12_Logistica y Vtas" xfId="16844"/>
    <cellStyle name="SAPBEXexcGood2 120" xfId="25128"/>
    <cellStyle name="SAPBEXexcGood2 121" xfId="25150"/>
    <cellStyle name="SAPBEXexcGood2 122" xfId="25056"/>
    <cellStyle name="SAPBEXexcGood2 123" xfId="25102"/>
    <cellStyle name="SAPBEXexcGood2 124" xfId="25210"/>
    <cellStyle name="SAPBEXexcGood2 125" xfId="25180"/>
    <cellStyle name="SAPBEXexcGood2 126" xfId="25321"/>
    <cellStyle name="SAPBEXexcGood2 127" xfId="25264"/>
    <cellStyle name="SAPBEXexcGood2 128" xfId="25234"/>
    <cellStyle name="SAPBEXexcGood2 129" xfId="25293"/>
    <cellStyle name="SAPBEXexcGood2 13" xfId="16845"/>
    <cellStyle name="SAPBEXexcGood2 13 2" xfId="16846"/>
    <cellStyle name="SAPBEXexcGood2 13 2 2" xfId="16847"/>
    <cellStyle name="SAPBEXexcGood2 13 2 3" xfId="16848"/>
    <cellStyle name="SAPBEXexcGood2 13 3" xfId="16849"/>
    <cellStyle name="SAPBEXexcGood2 13 4" xfId="16850"/>
    <cellStyle name="SAPBEXexcGood2 13 5" xfId="16851"/>
    <cellStyle name="SAPBEXexcGood2 130" xfId="25363"/>
    <cellStyle name="SAPBEXexcGood2 131" xfId="25339"/>
    <cellStyle name="SAPBEXexcGood2 132" xfId="25389"/>
    <cellStyle name="SAPBEXexcGood2 133" xfId="25416"/>
    <cellStyle name="SAPBEXexcGood2 134" xfId="25463"/>
    <cellStyle name="SAPBEXexcGood2 135" xfId="25487"/>
    <cellStyle name="SAPBEXexcGood2 136" xfId="25529"/>
    <cellStyle name="SAPBEXexcGood2 137" xfId="25507"/>
    <cellStyle name="SAPBEXexcGood2 138" xfId="25555"/>
    <cellStyle name="SAPBEXexcGood2 139" xfId="25613"/>
    <cellStyle name="SAPBEXexcGood2 14" xfId="16852"/>
    <cellStyle name="SAPBEXexcGood2 14 2" xfId="16853"/>
    <cellStyle name="SAPBEXexcGood2 14 2 2" xfId="16854"/>
    <cellStyle name="SAPBEXexcGood2 14 3" xfId="16855"/>
    <cellStyle name="SAPBEXexcGood2 14 4" xfId="16856"/>
    <cellStyle name="SAPBEXexcGood2 14 5" xfId="16857"/>
    <cellStyle name="SAPBEXexcGood2 140" xfId="25591"/>
    <cellStyle name="SAPBEXexcGood2 141" xfId="25639"/>
    <cellStyle name="SAPBEXexcGood2 142" xfId="25697"/>
    <cellStyle name="SAPBEXexcGood2 143" xfId="25675"/>
    <cellStyle name="SAPBEXexcGood2 144" xfId="25723"/>
    <cellStyle name="SAPBEXexcGood2 145" xfId="25780"/>
    <cellStyle name="SAPBEXexcGood2 146" xfId="25808"/>
    <cellStyle name="SAPBEXexcGood2 147" xfId="25784"/>
    <cellStyle name="SAPBEXexcGood2 148" xfId="25851"/>
    <cellStyle name="SAPBEXexcGood2 149" xfId="25894"/>
    <cellStyle name="SAPBEXexcGood2 15" xfId="16858"/>
    <cellStyle name="SAPBEXexcGood2 15 2" xfId="16859"/>
    <cellStyle name="SAPBEXexcGood2 15 2 2" xfId="16860"/>
    <cellStyle name="SAPBEXexcGood2 15 3" xfId="16861"/>
    <cellStyle name="SAPBEXexcGood2 15 4" xfId="16862"/>
    <cellStyle name="SAPBEXexcGood2 15 5" xfId="16863"/>
    <cellStyle name="SAPBEXexcGood2 150" xfId="25871"/>
    <cellStyle name="SAPBEXexcGood2 151" xfId="25920"/>
    <cellStyle name="SAPBEXexcGood2 152" xfId="25947"/>
    <cellStyle name="SAPBEXexcGood2 153" xfId="26006"/>
    <cellStyle name="SAPBEXexcGood2 154" xfId="25983"/>
    <cellStyle name="SAPBEXexcGood2 155" xfId="26032"/>
    <cellStyle name="SAPBEXexcGood2 156" xfId="26059"/>
    <cellStyle name="SAPBEXexcGood2 157" xfId="26120"/>
    <cellStyle name="SAPBEXexcGood2 158" xfId="26098"/>
    <cellStyle name="SAPBEXexcGood2 159" xfId="26146"/>
    <cellStyle name="SAPBEXexcGood2 16" xfId="16864"/>
    <cellStyle name="SAPBEXexcGood2 16 2" xfId="16865"/>
    <cellStyle name="SAPBEXexcGood2 16 2 2" xfId="16866"/>
    <cellStyle name="SAPBEXexcGood2 16 3" xfId="16867"/>
    <cellStyle name="SAPBEXexcGood2 16 4" xfId="16868"/>
    <cellStyle name="SAPBEXexcGood2 16 5" xfId="16869"/>
    <cellStyle name="SAPBEXexcGood2 160" xfId="26208"/>
    <cellStyle name="SAPBEXexcGood2 161" xfId="26238"/>
    <cellStyle name="SAPBEXexcGood2 162" xfId="26298"/>
    <cellStyle name="SAPBEXexcGood2 163" xfId="26259"/>
    <cellStyle name="SAPBEXexcGood2 164" xfId="26328"/>
    <cellStyle name="SAPBEXexcGood2 165" xfId="26355"/>
    <cellStyle name="SAPBEXexcGood2 166" xfId="26380"/>
    <cellStyle name="SAPBEXexcGood2 167" xfId="26404"/>
    <cellStyle name="SAPBEXexcGood2 168" xfId="26428"/>
    <cellStyle name="SAPBEXexcGood2 169" xfId="26506"/>
    <cellStyle name="SAPBEXexcGood2 17" xfId="16870"/>
    <cellStyle name="SAPBEXexcGood2 17 2" xfId="16871"/>
    <cellStyle name="SAPBEXexcGood2 17 2 2" xfId="16872"/>
    <cellStyle name="SAPBEXexcGood2 17 3" xfId="16873"/>
    <cellStyle name="SAPBEXexcGood2 17 4" xfId="16874"/>
    <cellStyle name="SAPBEXexcGood2 17 5" xfId="16875"/>
    <cellStyle name="SAPBEXexcGood2 170" xfId="26462"/>
    <cellStyle name="SAPBEXexcGood2 171" xfId="26537"/>
    <cellStyle name="SAPBEXexcGood2 172" xfId="26566"/>
    <cellStyle name="SAPBEXexcGood2 173" xfId="26594"/>
    <cellStyle name="SAPBEXexcGood2 174" xfId="26622"/>
    <cellStyle name="SAPBEXexcGood2 175" xfId="26650"/>
    <cellStyle name="SAPBEXexcGood2 176" xfId="26678"/>
    <cellStyle name="SAPBEXexcGood2 177" xfId="26706"/>
    <cellStyle name="SAPBEXexcGood2 178" xfId="26734"/>
    <cellStyle name="SAPBEXexcGood2 179" xfId="26761"/>
    <cellStyle name="SAPBEXexcGood2 18" xfId="16876"/>
    <cellStyle name="SAPBEXexcGood2 18 2" xfId="16877"/>
    <cellStyle name="SAPBEXexcGood2 18 2 2" xfId="16878"/>
    <cellStyle name="SAPBEXexcGood2 18 3" xfId="16879"/>
    <cellStyle name="SAPBEXexcGood2 18 4" xfId="16880"/>
    <cellStyle name="SAPBEXexcGood2 18 5" xfId="16881"/>
    <cellStyle name="SAPBEXexcGood2 180" xfId="26786"/>
    <cellStyle name="SAPBEXexcGood2 181" xfId="26810"/>
    <cellStyle name="SAPBEXexcGood2 182" xfId="26834"/>
    <cellStyle name="SAPBEXexcGood2 183" xfId="26908"/>
    <cellStyle name="SAPBEXexcGood2 184" xfId="26868"/>
    <cellStyle name="SAPBEXexcGood2 185" xfId="26938"/>
    <cellStyle name="SAPBEXexcGood2 186" xfId="26966"/>
    <cellStyle name="SAPBEXexcGood2 187" xfId="26993"/>
    <cellStyle name="SAPBEXexcGood2 188" xfId="27018"/>
    <cellStyle name="SAPBEXexcGood2 189" xfId="27042"/>
    <cellStyle name="SAPBEXexcGood2 19" xfId="16882"/>
    <cellStyle name="SAPBEXexcGood2 19 2" xfId="16883"/>
    <cellStyle name="SAPBEXexcGood2 19 2 2" xfId="16884"/>
    <cellStyle name="SAPBEXexcGood2 19 3" xfId="16885"/>
    <cellStyle name="SAPBEXexcGood2 19 4" xfId="16886"/>
    <cellStyle name="SAPBEXexcGood2 19 5" xfId="16887"/>
    <cellStyle name="SAPBEXexcGood2 190" xfId="27066"/>
    <cellStyle name="SAPBEXexcGood2 191" xfId="27144"/>
    <cellStyle name="SAPBEXexcGood2 192" xfId="27100"/>
    <cellStyle name="SAPBEXexcGood2 193" xfId="27175"/>
    <cellStyle name="SAPBEXexcGood2 194" xfId="27204"/>
    <cellStyle name="SAPBEXexcGood2 195" xfId="27232"/>
    <cellStyle name="SAPBEXexcGood2 196" xfId="27260"/>
    <cellStyle name="SAPBEXexcGood2 197" xfId="27288"/>
    <cellStyle name="SAPBEXexcGood2 198" xfId="27316"/>
    <cellStyle name="SAPBEXexcGood2 199" xfId="27344"/>
    <cellStyle name="SAPBEXexcGood2 2" xfId="80"/>
    <cellStyle name="SAPBEXexcGood2 2 10" xfId="16889"/>
    <cellStyle name="SAPBEXexcGood2 2 10 2" xfId="16890"/>
    <cellStyle name="SAPBEXexcGood2 2 10 3" xfId="16891"/>
    <cellStyle name="SAPBEXexcGood2 2 11" xfId="16892"/>
    <cellStyle name="SAPBEXexcGood2 2 11 2" xfId="16893"/>
    <cellStyle name="SAPBEXexcGood2 2 12" xfId="16894"/>
    <cellStyle name="SAPBEXexcGood2 2 12 2" xfId="16895"/>
    <cellStyle name="SAPBEXexcGood2 2 13" xfId="16896"/>
    <cellStyle name="SAPBEXexcGood2 2 13 2" xfId="16897"/>
    <cellStyle name="SAPBEXexcGood2 2 14" xfId="16898"/>
    <cellStyle name="SAPBEXexcGood2 2 14 2" xfId="16899"/>
    <cellStyle name="SAPBEXexcGood2 2 15" xfId="16900"/>
    <cellStyle name="SAPBEXexcGood2 2 15 2" xfId="16901"/>
    <cellStyle name="SAPBEXexcGood2 2 16" xfId="16902"/>
    <cellStyle name="SAPBEXexcGood2 2 17" xfId="16903"/>
    <cellStyle name="SAPBEXexcGood2 2 18" xfId="16904"/>
    <cellStyle name="SAPBEXexcGood2 2 19" xfId="16905"/>
    <cellStyle name="SAPBEXexcGood2 2 2" xfId="16906"/>
    <cellStyle name="SAPBEXexcGood2 2 2 2" xfId="16907"/>
    <cellStyle name="SAPBEXexcGood2 2 2 2 2" xfId="16908"/>
    <cellStyle name="SAPBEXexcGood2 2 2 2 3" xfId="16909"/>
    <cellStyle name="SAPBEXexcGood2 2 2 3" xfId="16910"/>
    <cellStyle name="SAPBEXexcGood2 2 2 4" xfId="16911"/>
    <cellStyle name="SAPBEXexcGood2 2 2 5" xfId="16912"/>
    <cellStyle name="SAPBEXexcGood2 2 2_Logistica y Vtas" xfId="16913"/>
    <cellStyle name="SAPBEXexcGood2 2 20" xfId="16914"/>
    <cellStyle name="SAPBEXexcGood2 2 21" xfId="16915"/>
    <cellStyle name="SAPBEXexcGood2 2 22" xfId="16888"/>
    <cellStyle name="SAPBEXexcGood2 2 3" xfId="16916"/>
    <cellStyle name="SAPBEXexcGood2 2 3 2" xfId="16917"/>
    <cellStyle name="SAPBEXexcGood2 2 3 3" xfId="16918"/>
    <cellStyle name="SAPBEXexcGood2 2 4" xfId="16919"/>
    <cellStyle name="SAPBEXexcGood2 2 4 2" xfId="16920"/>
    <cellStyle name="SAPBEXexcGood2 2 4 3" xfId="16921"/>
    <cellStyle name="SAPBEXexcGood2 2 5" xfId="16922"/>
    <cellStyle name="SAPBEXexcGood2 2 5 2" xfId="16923"/>
    <cellStyle name="SAPBEXexcGood2 2 6" xfId="16924"/>
    <cellStyle name="SAPBEXexcGood2 2 6 2" xfId="16925"/>
    <cellStyle name="SAPBEXexcGood2 2 7" xfId="16926"/>
    <cellStyle name="SAPBEXexcGood2 2 7 2" xfId="16927"/>
    <cellStyle name="SAPBEXexcGood2 2 8" xfId="16928"/>
    <cellStyle name="SAPBEXexcGood2 2 8 2" xfId="16929"/>
    <cellStyle name="SAPBEXexcGood2 2 9" xfId="16930"/>
    <cellStyle name="SAPBEXexcGood2 2 9 2" xfId="16931"/>
    <cellStyle name="SAPBEXexcGood2 2_ANTES Y DESPUES MB ANA" xfId="16932"/>
    <cellStyle name="SAPBEXexcGood2 20" xfId="16933"/>
    <cellStyle name="SAPBEXexcGood2 20 2" xfId="16934"/>
    <cellStyle name="SAPBEXexcGood2 20 2 2" xfId="16935"/>
    <cellStyle name="SAPBEXexcGood2 20 3" xfId="16936"/>
    <cellStyle name="SAPBEXexcGood2 20 4" xfId="16937"/>
    <cellStyle name="SAPBEXexcGood2 20 5" xfId="16938"/>
    <cellStyle name="SAPBEXexcGood2 200" xfId="27372"/>
    <cellStyle name="SAPBEXexcGood2 201" xfId="27399"/>
    <cellStyle name="SAPBEXexcGood2 202" xfId="27424"/>
    <cellStyle name="SAPBEXexcGood2 203" xfId="27448"/>
    <cellStyle name="SAPBEXexcGood2 204" xfId="27472"/>
    <cellStyle name="SAPBEXexcGood2 205" xfId="27555"/>
    <cellStyle name="SAPBEXexcGood2 206" xfId="27506"/>
    <cellStyle name="SAPBEXexcGood2 207" xfId="27586"/>
    <cellStyle name="SAPBEXexcGood2 208" xfId="27615"/>
    <cellStyle name="SAPBEXexcGood2 209" xfId="27644"/>
    <cellStyle name="SAPBEXexcGood2 21" xfId="16939"/>
    <cellStyle name="SAPBEXexcGood2 21 2" xfId="16940"/>
    <cellStyle name="SAPBEXexcGood2 21 2 2" xfId="16941"/>
    <cellStyle name="SAPBEXexcGood2 21 3" xfId="16942"/>
    <cellStyle name="SAPBEXexcGood2 21 4" xfId="16943"/>
    <cellStyle name="SAPBEXexcGood2 21 5" xfId="16944"/>
    <cellStyle name="SAPBEXexcGood2 210" xfId="27673"/>
    <cellStyle name="SAPBEXexcGood2 211" xfId="27702"/>
    <cellStyle name="SAPBEXexcGood2 212" xfId="27731"/>
    <cellStyle name="SAPBEXexcGood2 213" xfId="27760"/>
    <cellStyle name="SAPBEXexcGood2 214" xfId="27789"/>
    <cellStyle name="SAPBEXexcGood2 215" xfId="27818"/>
    <cellStyle name="SAPBEXexcGood2 216" xfId="27847"/>
    <cellStyle name="SAPBEXexcGood2 217" xfId="27876"/>
    <cellStyle name="SAPBEXexcGood2 218" xfId="27905"/>
    <cellStyle name="SAPBEXexcGood2 219" xfId="27934"/>
    <cellStyle name="SAPBEXexcGood2 22" xfId="16945"/>
    <cellStyle name="SAPBEXexcGood2 22 2" xfId="16946"/>
    <cellStyle name="SAPBEXexcGood2 22 2 2" xfId="16947"/>
    <cellStyle name="SAPBEXexcGood2 22 3" xfId="16948"/>
    <cellStyle name="SAPBEXexcGood2 22 4" xfId="16949"/>
    <cellStyle name="SAPBEXexcGood2 22 5" xfId="16950"/>
    <cellStyle name="SAPBEXexcGood2 220" xfId="27963"/>
    <cellStyle name="SAPBEXexcGood2 221" xfId="27992"/>
    <cellStyle name="SAPBEXexcGood2 222" xfId="28021"/>
    <cellStyle name="SAPBEXexcGood2 223" xfId="28050"/>
    <cellStyle name="SAPBEXexcGood2 224" xfId="28079"/>
    <cellStyle name="SAPBEXexcGood2 225" xfId="27812"/>
    <cellStyle name="SAPBEXexcGood2 226" xfId="28135"/>
    <cellStyle name="SAPBEXexcGood2 227" xfId="28166"/>
    <cellStyle name="SAPBEXexcGood2 228" xfId="28195"/>
    <cellStyle name="SAPBEXexcGood2 229" xfId="28224"/>
    <cellStyle name="SAPBEXexcGood2 23" xfId="16951"/>
    <cellStyle name="SAPBEXexcGood2 23 2" xfId="16952"/>
    <cellStyle name="SAPBEXexcGood2 23 2 2" xfId="16953"/>
    <cellStyle name="SAPBEXexcGood2 23 3" xfId="16954"/>
    <cellStyle name="SAPBEXexcGood2 23 4" xfId="16955"/>
    <cellStyle name="SAPBEXexcGood2 23 5" xfId="16956"/>
    <cellStyle name="SAPBEXexcGood2 230" xfId="28253"/>
    <cellStyle name="SAPBEXexcGood2 231" xfId="28282"/>
    <cellStyle name="SAPBEXexcGood2 232" xfId="28311"/>
    <cellStyle name="SAPBEXexcGood2 233" xfId="28340"/>
    <cellStyle name="SAPBEXexcGood2 234" xfId="28369"/>
    <cellStyle name="SAPBEXexcGood2 235" xfId="28398"/>
    <cellStyle name="SAPBEXexcGood2 236" xfId="28427"/>
    <cellStyle name="SAPBEXexcGood2 237" xfId="28456"/>
    <cellStyle name="SAPBEXexcGood2 238" xfId="28484"/>
    <cellStyle name="SAPBEXexcGood2 239" xfId="28512"/>
    <cellStyle name="SAPBEXexcGood2 24" xfId="16957"/>
    <cellStyle name="SAPBEXexcGood2 24 2" xfId="16958"/>
    <cellStyle name="SAPBEXexcGood2 24 2 2" xfId="16959"/>
    <cellStyle name="SAPBEXexcGood2 24 3" xfId="16960"/>
    <cellStyle name="SAPBEXexcGood2 24 4" xfId="16961"/>
    <cellStyle name="SAPBEXexcGood2 24 5" xfId="16962"/>
    <cellStyle name="SAPBEXexcGood2 240" xfId="28538"/>
    <cellStyle name="SAPBEXexcGood2 241" xfId="28567"/>
    <cellStyle name="SAPBEXexcGood2 242" xfId="28594"/>
    <cellStyle name="SAPBEXexcGood2 243" xfId="28620"/>
    <cellStyle name="SAPBEXexcGood2 244" xfId="28646"/>
    <cellStyle name="SAPBEXexcGood2 245" xfId="28672"/>
    <cellStyle name="SAPBEXexcGood2 246" xfId="28698"/>
    <cellStyle name="SAPBEXexcGood2 247" xfId="28723"/>
    <cellStyle name="SAPBEXexcGood2 248" xfId="28748"/>
    <cellStyle name="SAPBEXexcGood2 249" xfId="28773"/>
    <cellStyle name="SAPBEXexcGood2 25" xfId="16963"/>
    <cellStyle name="SAPBEXexcGood2 25 2" xfId="16964"/>
    <cellStyle name="SAPBEXexcGood2 25 2 2" xfId="16965"/>
    <cellStyle name="SAPBEXexcGood2 25 3" xfId="16966"/>
    <cellStyle name="SAPBEXexcGood2 25 4" xfId="16967"/>
    <cellStyle name="SAPBEXexcGood2 25 5" xfId="16968"/>
    <cellStyle name="SAPBEXexcGood2 250" xfId="28798"/>
    <cellStyle name="SAPBEXexcGood2 251" xfId="28823"/>
    <cellStyle name="SAPBEXexcGood2 252" xfId="28848"/>
    <cellStyle name="SAPBEXexcGood2 253" xfId="28942"/>
    <cellStyle name="SAPBEXexcGood2 254" xfId="29011"/>
    <cellStyle name="SAPBEXexcGood2 255" xfId="28908"/>
    <cellStyle name="SAPBEXexcGood2 256" xfId="29024"/>
    <cellStyle name="SAPBEXexcGood2 257" xfId="28954"/>
    <cellStyle name="SAPBEXexcGood2 258" xfId="29049"/>
    <cellStyle name="SAPBEXexcGood2 259" xfId="29076"/>
    <cellStyle name="SAPBEXexcGood2 26" xfId="16969"/>
    <cellStyle name="SAPBEXexcGood2 26 2" xfId="16970"/>
    <cellStyle name="SAPBEXexcGood2 26 2 2" xfId="16971"/>
    <cellStyle name="SAPBEXexcGood2 26 3" xfId="16972"/>
    <cellStyle name="SAPBEXexcGood2 26 4" xfId="16973"/>
    <cellStyle name="SAPBEXexcGood2 26 5" xfId="16974"/>
    <cellStyle name="SAPBEXexcGood2 260" xfId="29109"/>
    <cellStyle name="SAPBEXexcGood2 27" xfId="16975"/>
    <cellStyle name="SAPBEXexcGood2 27 2" xfId="16976"/>
    <cellStyle name="SAPBEXexcGood2 27 2 2" xfId="16977"/>
    <cellStyle name="SAPBEXexcGood2 27 3" xfId="16978"/>
    <cellStyle name="SAPBEXexcGood2 27 4" xfId="16979"/>
    <cellStyle name="SAPBEXexcGood2 27 5" xfId="16980"/>
    <cellStyle name="SAPBEXexcGood2 28" xfId="16981"/>
    <cellStyle name="SAPBEXexcGood2 28 2" xfId="16982"/>
    <cellStyle name="SAPBEXexcGood2 28 2 2" xfId="16983"/>
    <cellStyle name="SAPBEXexcGood2 28 3" xfId="16984"/>
    <cellStyle name="SAPBEXexcGood2 28 4" xfId="16985"/>
    <cellStyle name="SAPBEXexcGood2 28 5" xfId="16986"/>
    <cellStyle name="SAPBEXexcGood2 29" xfId="16987"/>
    <cellStyle name="SAPBEXexcGood2 29 2" xfId="16988"/>
    <cellStyle name="SAPBEXexcGood2 29 3" xfId="16989"/>
    <cellStyle name="SAPBEXexcGood2 29 4" xfId="16990"/>
    <cellStyle name="SAPBEXexcGood2 3" xfId="16991"/>
    <cellStyle name="SAPBEXexcGood2 3 10" xfId="28943"/>
    <cellStyle name="SAPBEXexcGood2 3 2" xfId="16992"/>
    <cellStyle name="SAPBEXexcGood2 3 2 2" xfId="16993"/>
    <cellStyle name="SAPBEXexcGood2 3 2 3" xfId="16994"/>
    <cellStyle name="SAPBEXexcGood2 3 2 4" xfId="16995"/>
    <cellStyle name="SAPBEXexcGood2 3 3" xfId="16996"/>
    <cellStyle name="SAPBEXexcGood2 3 3 2" xfId="16997"/>
    <cellStyle name="SAPBEXexcGood2 3 4" xfId="16998"/>
    <cellStyle name="SAPBEXexcGood2 3 4 2" xfId="16999"/>
    <cellStyle name="SAPBEXexcGood2 3 5" xfId="17000"/>
    <cellStyle name="SAPBEXexcGood2 3 6" xfId="17001"/>
    <cellStyle name="SAPBEXexcGood2 3 7" xfId="17002"/>
    <cellStyle name="SAPBEXexcGood2 3 8" xfId="17003"/>
    <cellStyle name="SAPBEXexcGood2 3 9" xfId="17004"/>
    <cellStyle name="SAPBEXexcGood2 3_Logistica y Vtas" xfId="17005"/>
    <cellStyle name="SAPBEXexcGood2 30" xfId="17006"/>
    <cellStyle name="SAPBEXexcGood2 30 2" xfId="17007"/>
    <cellStyle name="SAPBEXexcGood2 30 3" xfId="17008"/>
    <cellStyle name="SAPBEXexcGood2 30 4" xfId="17009"/>
    <cellStyle name="SAPBEXexcGood2 31" xfId="17010"/>
    <cellStyle name="SAPBEXexcGood2 31 2" xfId="17011"/>
    <cellStyle name="SAPBEXexcGood2 31 3" xfId="17012"/>
    <cellStyle name="SAPBEXexcGood2 31 4" xfId="17013"/>
    <cellStyle name="SAPBEXexcGood2 32" xfId="17014"/>
    <cellStyle name="SAPBEXexcGood2 32 2" xfId="17015"/>
    <cellStyle name="SAPBEXexcGood2 32 3" xfId="17016"/>
    <cellStyle name="SAPBEXexcGood2 32 4" xfId="17017"/>
    <cellStyle name="SAPBEXexcGood2 33" xfId="17018"/>
    <cellStyle name="SAPBEXexcGood2 33 2" xfId="17019"/>
    <cellStyle name="SAPBEXexcGood2 33 3" xfId="17020"/>
    <cellStyle name="SAPBEXexcGood2 34" xfId="17021"/>
    <cellStyle name="SAPBEXexcGood2 34 2" xfId="17022"/>
    <cellStyle name="SAPBEXexcGood2 34 3" xfId="17023"/>
    <cellStyle name="SAPBEXexcGood2 35" xfId="17024"/>
    <cellStyle name="SAPBEXexcGood2 35 2" xfId="17025"/>
    <cellStyle name="SAPBEXexcGood2 35 3" xfId="17026"/>
    <cellStyle name="SAPBEXexcGood2 36" xfId="17027"/>
    <cellStyle name="SAPBEXexcGood2 36 2" xfId="17028"/>
    <cellStyle name="SAPBEXexcGood2 36 3" xfId="17029"/>
    <cellStyle name="SAPBEXexcGood2 37" xfId="17030"/>
    <cellStyle name="SAPBEXexcGood2 37 2" xfId="17031"/>
    <cellStyle name="SAPBEXexcGood2 38" xfId="17032"/>
    <cellStyle name="SAPBEXexcGood2 38 2" xfId="17033"/>
    <cellStyle name="SAPBEXexcGood2 39" xfId="17034"/>
    <cellStyle name="SAPBEXexcGood2 39 2" xfId="17035"/>
    <cellStyle name="SAPBEXexcGood2 4" xfId="17036"/>
    <cellStyle name="SAPBEXexcGood2 4 2" xfId="17037"/>
    <cellStyle name="SAPBEXexcGood2 4 2 2" xfId="17038"/>
    <cellStyle name="SAPBEXexcGood2 4 2 3" xfId="17039"/>
    <cellStyle name="SAPBEXexcGood2 4 2 4" xfId="17040"/>
    <cellStyle name="SAPBEXexcGood2 4 3" xfId="17041"/>
    <cellStyle name="SAPBEXexcGood2 4 3 2" xfId="17042"/>
    <cellStyle name="SAPBEXexcGood2 4 4" xfId="17043"/>
    <cellStyle name="SAPBEXexcGood2 4 5" xfId="17044"/>
    <cellStyle name="SAPBEXexcGood2 4 6" xfId="17045"/>
    <cellStyle name="SAPBEXexcGood2 4 7" xfId="17046"/>
    <cellStyle name="SAPBEXexcGood2 4_Logistica y Vtas" xfId="17047"/>
    <cellStyle name="SAPBEXexcGood2 40" xfId="17048"/>
    <cellStyle name="SAPBEXexcGood2 40 2" xfId="17049"/>
    <cellStyle name="SAPBEXexcGood2 41" xfId="17050"/>
    <cellStyle name="SAPBEXexcGood2 41 2" xfId="17051"/>
    <cellStyle name="SAPBEXexcGood2 42" xfId="17052"/>
    <cellStyle name="SAPBEXexcGood2 42 2" xfId="17053"/>
    <cellStyle name="SAPBEXexcGood2 43" xfId="17054"/>
    <cellStyle name="SAPBEXexcGood2 43 2" xfId="17055"/>
    <cellStyle name="SAPBEXexcGood2 44" xfId="17056"/>
    <cellStyle name="SAPBEXexcGood2 44 2" xfId="17057"/>
    <cellStyle name="SAPBEXexcGood2 45" xfId="17058"/>
    <cellStyle name="SAPBEXexcGood2 45 2" xfId="17059"/>
    <cellStyle name="SAPBEXexcGood2 46" xfId="17060"/>
    <cellStyle name="SAPBEXexcGood2 46 2" xfId="17061"/>
    <cellStyle name="SAPBEXexcGood2 47" xfId="17062"/>
    <cellStyle name="SAPBEXexcGood2 48" xfId="17063"/>
    <cellStyle name="SAPBEXexcGood2 49" xfId="17064"/>
    <cellStyle name="SAPBEXexcGood2 5" xfId="17065"/>
    <cellStyle name="SAPBEXexcGood2 5 2" xfId="17066"/>
    <cellStyle name="SAPBEXexcGood2 5 2 2" xfId="17067"/>
    <cellStyle name="SAPBEXexcGood2 5 2 3" xfId="17068"/>
    <cellStyle name="SAPBEXexcGood2 5 2 4" xfId="17069"/>
    <cellStyle name="SAPBEXexcGood2 5 3" xfId="17070"/>
    <cellStyle name="SAPBEXexcGood2 5 3 2" xfId="17071"/>
    <cellStyle name="SAPBEXexcGood2 5 4" xfId="17072"/>
    <cellStyle name="SAPBEXexcGood2 5 5" xfId="17073"/>
    <cellStyle name="SAPBEXexcGood2 5 6" xfId="17074"/>
    <cellStyle name="SAPBEXexcGood2 5_Logistica y Vtas" xfId="17075"/>
    <cellStyle name="SAPBEXexcGood2 50" xfId="17076"/>
    <cellStyle name="SAPBEXexcGood2 51" xfId="17077"/>
    <cellStyle name="SAPBEXexcGood2 52" xfId="17078"/>
    <cellStyle name="SAPBEXexcGood2 53" xfId="17079"/>
    <cellStyle name="SAPBEXexcGood2 54" xfId="17080"/>
    <cellStyle name="SAPBEXexcGood2 55" xfId="17081"/>
    <cellStyle name="SAPBEXexcGood2 56" xfId="17082"/>
    <cellStyle name="SAPBEXexcGood2 57" xfId="17083"/>
    <cellStyle name="SAPBEXexcGood2 58" xfId="17084"/>
    <cellStyle name="SAPBEXexcGood2 59" xfId="17085"/>
    <cellStyle name="SAPBEXexcGood2 6" xfId="17086"/>
    <cellStyle name="SAPBEXexcGood2 6 2" xfId="17087"/>
    <cellStyle name="SAPBEXexcGood2 6 2 2" xfId="17088"/>
    <cellStyle name="SAPBEXexcGood2 6 2 3" xfId="17089"/>
    <cellStyle name="SAPBEXexcGood2 6 2 4" xfId="17090"/>
    <cellStyle name="SAPBEXexcGood2 6 3" xfId="17091"/>
    <cellStyle name="SAPBEXexcGood2 6 3 2" xfId="17092"/>
    <cellStyle name="SAPBEXexcGood2 6 4" xfId="17093"/>
    <cellStyle name="SAPBEXexcGood2 6 5" xfId="17094"/>
    <cellStyle name="SAPBEXexcGood2 6 6" xfId="17095"/>
    <cellStyle name="SAPBEXexcGood2 6_Logistica y Vtas" xfId="17096"/>
    <cellStyle name="SAPBEXexcGood2 60" xfId="17097"/>
    <cellStyle name="SAPBEXexcGood2 61" xfId="17098"/>
    <cellStyle name="SAPBEXexcGood2 62" xfId="17099"/>
    <cellStyle name="SAPBEXexcGood2 63" xfId="17100"/>
    <cellStyle name="SAPBEXexcGood2 64" xfId="17101"/>
    <cellStyle name="SAPBEXexcGood2 65" xfId="17102"/>
    <cellStyle name="SAPBEXexcGood2 66" xfId="17103"/>
    <cellStyle name="SAPBEXexcGood2 67" xfId="17104"/>
    <cellStyle name="SAPBEXexcGood2 68" xfId="17105"/>
    <cellStyle name="SAPBEXexcGood2 69" xfId="17106"/>
    <cellStyle name="SAPBEXexcGood2 7" xfId="17107"/>
    <cellStyle name="SAPBEXexcGood2 7 2" xfId="17108"/>
    <cellStyle name="SAPBEXexcGood2 7 2 2" xfId="17109"/>
    <cellStyle name="SAPBEXexcGood2 7 2 3" xfId="17110"/>
    <cellStyle name="SAPBEXexcGood2 7 2 4" xfId="17111"/>
    <cellStyle name="SAPBEXexcGood2 7 3" xfId="17112"/>
    <cellStyle name="SAPBEXexcGood2 7 3 2" xfId="17113"/>
    <cellStyle name="SAPBEXexcGood2 7 4" xfId="17114"/>
    <cellStyle name="SAPBEXexcGood2 7 5" xfId="17115"/>
    <cellStyle name="SAPBEXexcGood2 7 6" xfId="17116"/>
    <cellStyle name="SAPBEXexcGood2 7_Logistica y Vtas" xfId="17117"/>
    <cellStyle name="SAPBEXexcGood2 70" xfId="17118"/>
    <cellStyle name="SAPBEXexcGood2 71" xfId="17119"/>
    <cellStyle name="SAPBEXexcGood2 72" xfId="17120"/>
    <cellStyle name="SAPBEXexcGood2 73" xfId="17121"/>
    <cellStyle name="SAPBEXexcGood2 74" xfId="17122"/>
    <cellStyle name="SAPBEXexcGood2 75" xfId="17123"/>
    <cellStyle name="SAPBEXexcGood2 76" xfId="17124"/>
    <cellStyle name="SAPBEXexcGood2 77" xfId="17125"/>
    <cellStyle name="SAPBEXexcGood2 78" xfId="17126"/>
    <cellStyle name="SAPBEXexcGood2 79" xfId="17127"/>
    <cellStyle name="SAPBEXexcGood2 8" xfId="17128"/>
    <cellStyle name="SAPBEXexcGood2 8 2" xfId="17129"/>
    <cellStyle name="SAPBEXexcGood2 8 2 2" xfId="17130"/>
    <cellStyle name="SAPBEXexcGood2 8 2 3" xfId="17131"/>
    <cellStyle name="SAPBEXexcGood2 8 2 4" xfId="17132"/>
    <cellStyle name="SAPBEXexcGood2 8 3" xfId="17133"/>
    <cellStyle name="SAPBEXexcGood2 8 3 2" xfId="17134"/>
    <cellStyle name="SAPBEXexcGood2 8 4" xfId="17135"/>
    <cellStyle name="SAPBEXexcGood2 8 5" xfId="17136"/>
    <cellStyle name="SAPBEXexcGood2 8 6" xfId="17137"/>
    <cellStyle name="SAPBEXexcGood2 8_Logistica y Vtas" xfId="17138"/>
    <cellStyle name="SAPBEXexcGood2 80" xfId="17139"/>
    <cellStyle name="SAPBEXexcGood2 81" xfId="17140"/>
    <cellStyle name="SAPBEXexcGood2 82" xfId="17141"/>
    <cellStyle name="SAPBEXexcGood2 83" xfId="17142"/>
    <cellStyle name="SAPBEXexcGood2 84" xfId="16813"/>
    <cellStyle name="SAPBEXexcGood2 85" xfId="24077"/>
    <cellStyle name="SAPBEXexcGood2 86" xfId="24118"/>
    <cellStyle name="SAPBEXexcGood2 87" xfId="24097"/>
    <cellStyle name="SAPBEXexcGood2 88" xfId="24184"/>
    <cellStyle name="SAPBEXexcGood2 89" xfId="24153"/>
    <cellStyle name="SAPBEXexcGood2 9" xfId="17143"/>
    <cellStyle name="SAPBEXexcGood2 9 2" xfId="17144"/>
    <cellStyle name="SAPBEXexcGood2 9 2 2" xfId="17145"/>
    <cellStyle name="SAPBEXexcGood2 9 2 3" xfId="17146"/>
    <cellStyle name="SAPBEXexcGood2 9 2 4" xfId="17147"/>
    <cellStyle name="SAPBEXexcGood2 9 3" xfId="17148"/>
    <cellStyle name="SAPBEXexcGood2 9 3 2" xfId="17149"/>
    <cellStyle name="SAPBEXexcGood2 9 4" xfId="17150"/>
    <cellStyle name="SAPBEXexcGood2 9 5" xfId="17151"/>
    <cellStyle name="SAPBEXexcGood2 9 6" xfId="17152"/>
    <cellStyle name="SAPBEXexcGood2 9_Logistica y Vtas" xfId="17153"/>
    <cellStyle name="SAPBEXexcGood2 90" xfId="24210"/>
    <cellStyle name="SAPBEXexcGood2 91" xfId="24236"/>
    <cellStyle name="SAPBEXexcGood2 92" xfId="24291"/>
    <cellStyle name="SAPBEXexcGood2 93" xfId="24283"/>
    <cellStyle name="SAPBEXexcGood2 94" xfId="24317"/>
    <cellStyle name="SAPBEXexcGood2 95" xfId="24344"/>
    <cellStyle name="SAPBEXexcGood2 96" xfId="24372"/>
    <cellStyle name="SAPBEXexcGood2 97" xfId="24400"/>
    <cellStyle name="SAPBEXexcGood2 98" xfId="24428"/>
    <cellStyle name="SAPBEXexcGood2 99" xfId="24453"/>
    <cellStyle name="SAPBEXexcGood2_1Modelo Plantillas Mandato SISS Junio 09 entrega" xfId="17154"/>
    <cellStyle name="SAPBEXexcGood3" xfId="39"/>
    <cellStyle name="SAPBEXexcGood3 10" xfId="17156"/>
    <cellStyle name="SAPBEXexcGood3 10 2" xfId="17157"/>
    <cellStyle name="SAPBEXexcGood3 10 2 2" xfId="17158"/>
    <cellStyle name="SAPBEXexcGood3 10 2 3" xfId="17159"/>
    <cellStyle name="SAPBEXexcGood3 10 2 4" xfId="17160"/>
    <cellStyle name="SAPBEXexcGood3 10 3" xfId="17161"/>
    <cellStyle name="SAPBEXexcGood3 10 3 2" xfId="17162"/>
    <cellStyle name="SAPBEXexcGood3 10 4" xfId="17163"/>
    <cellStyle name="SAPBEXexcGood3 10 5" xfId="17164"/>
    <cellStyle name="SAPBEXexcGood3 10 6" xfId="17165"/>
    <cellStyle name="SAPBEXexcGood3 10_Logistica y Vtas" xfId="17166"/>
    <cellStyle name="SAPBEXexcGood3 100" xfId="24482"/>
    <cellStyle name="SAPBEXexcGood3 101" xfId="24526"/>
    <cellStyle name="SAPBEXexcGood3 102" xfId="24574"/>
    <cellStyle name="SAPBEXexcGood3 103" xfId="24543"/>
    <cellStyle name="SAPBEXexcGood3 104" xfId="24599"/>
    <cellStyle name="SAPBEXexcGood3 105" xfId="24628"/>
    <cellStyle name="SAPBEXexcGood3 106" xfId="24655"/>
    <cellStyle name="SAPBEXexcGood3 107" xfId="24713"/>
    <cellStyle name="SAPBEXexcGood3 108" xfId="24557"/>
    <cellStyle name="SAPBEXexcGood3 109" xfId="24740"/>
    <cellStyle name="SAPBEXexcGood3 11" xfId="17167"/>
    <cellStyle name="SAPBEXexcGood3 11 2" xfId="17168"/>
    <cellStyle name="SAPBEXexcGood3 11 2 2" xfId="17169"/>
    <cellStyle name="SAPBEXexcGood3 11 2 3" xfId="17170"/>
    <cellStyle name="SAPBEXexcGood3 11 2 4" xfId="17171"/>
    <cellStyle name="SAPBEXexcGood3 11 3" xfId="17172"/>
    <cellStyle name="SAPBEXexcGood3 11 3 2" xfId="17173"/>
    <cellStyle name="SAPBEXexcGood3 11 4" xfId="17174"/>
    <cellStyle name="SAPBEXexcGood3 11 5" xfId="17175"/>
    <cellStyle name="SAPBEXexcGood3 11 6" xfId="17176"/>
    <cellStyle name="SAPBEXexcGood3 11_Logistica y Vtas" xfId="17177"/>
    <cellStyle name="SAPBEXexcGood3 110" xfId="24792"/>
    <cellStyle name="SAPBEXexcGood3 111" xfId="24783"/>
    <cellStyle name="SAPBEXexcGood3 112" xfId="24818"/>
    <cellStyle name="SAPBEXexcGood3 113" xfId="24878"/>
    <cellStyle name="SAPBEXexcGood3 114" xfId="24852"/>
    <cellStyle name="SAPBEXexcGood3 115" xfId="24904"/>
    <cellStyle name="SAPBEXexcGood3 116" xfId="24931"/>
    <cellStyle name="SAPBEXexcGood3 117" xfId="24958"/>
    <cellStyle name="SAPBEXexcGood3 118" xfId="25032"/>
    <cellStyle name="SAPBEXexcGood3 119" xfId="25002"/>
    <cellStyle name="SAPBEXexcGood3 12" xfId="17178"/>
    <cellStyle name="SAPBEXexcGood3 12 2" xfId="17179"/>
    <cellStyle name="SAPBEXexcGood3 12 2 2" xfId="17180"/>
    <cellStyle name="SAPBEXexcGood3 12 2 3" xfId="17181"/>
    <cellStyle name="SAPBEXexcGood3 12 2 4" xfId="17182"/>
    <cellStyle name="SAPBEXexcGood3 12 3" xfId="17183"/>
    <cellStyle name="SAPBEXexcGood3 12 4" xfId="17184"/>
    <cellStyle name="SAPBEXexcGood3 12 5" xfId="17185"/>
    <cellStyle name="SAPBEXexcGood3 12_Logistica y Vtas" xfId="17186"/>
    <cellStyle name="SAPBEXexcGood3 120" xfId="25127"/>
    <cellStyle name="SAPBEXexcGood3 121" xfId="25151"/>
    <cellStyle name="SAPBEXexcGood3 122" xfId="25055"/>
    <cellStyle name="SAPBEXexcGood3 123" xfId="25101"/>
    <cellStyle name="SAPBEXexcGood3 124" xfId="25211"/>
    <cellStyle name="SAPBEXexcGood3 125" xfId="25181"/>
    <cellStyle name="SAPBEXexcGood3 126" xfId="25320"/>
    <cellStyle name="SAPBEXexcGood3 127" xfId="25265"/>
    <cellStyle name="SAPBEXexcGood3 128" xfId="25235"/>
    <cellStyle name="SAPBEXexcGood3 129" xfId="25292"/>
    <cellStyle name="SAPBEXexcGood3 13" xfId="17187"/>
    <cellStyle name="SAPBEXexcGood3 13 2" xfId="17188"/>
    <cellStyle name="SAPBEXexcGood3 13 2 2" xfId="17189"/>
    <cellStyle name="SAPBEXexcGood3 13 2 3" xfId="17190"/>
    <cellStyle name="SAPBEXexcGood3 13 3" xfId="17191"/>
    <cellStyle name="SAPBEXexcGood3 13 4" xfId="17192"/>
    <cellStyle name="SAPBEXexcGood3 13 5" xfId="17193"/>
    <cellStyle name="SAPBEXexcGood3 130" xfId="25364"/>
    <cellStyle name="SAPBEXexcGood3 131" xfId="25338"/>
    <cellStyle name="SAPBEXexcGood3 132" xfId="25390"/>
    <cellStyle name="SAPBEXexcGood3 133" xfId="25417"/>
    <cellStyle name="SAPBEXexcGood3 134" xfId="25464"/>
    <cellStyle name="SAPBEXexcGood3 135" xfId="25488"/>
    <cellStyle name="SAPBEXexcGood3 136" xfId="25530"/>
    <cellStyle name="SAPBEXexcGood3 137" xfId="25506"/>
    <cellStyle name="SAPBEXexcGood3 138" xfId="25556"/>
    <cellStyle name="SAPBEXexcGood3 139" xfId="25614"/>
    <cellStyle name="SAPBEXexcGood3 14" xfId="17194"/>
    <cellStyle name="SAPBEXexcGood3 14 2" xfId="17195"/>
    <cellStyle name="SAPBEXexcGood3 14 2 2" xfId="17196"/>
    <cellStyle name="SAPBEXexcGood3 14 3" xfId="17197"/>
    <cellStyle name="SAPBEXexcGood3 14 4" xfId="17198"/>
    <cellStyle name="SAPBEXexcGood3 14 5" xfId="17199"/>
    <cellStyle name="SAPBEXexcGood3 140" xfId="25590"/>
    <cellStyle name="SAPBEXexcGood3 141" xfId="25640"/>
    <cellStyle name="SAPBEXexcGood3 142" xfId="25698"/>
    <cellStyle name="SAPBEXexcGood3 143" xfId="25674"/>
    <cellStyle name="SAPBEXexcGood3 144" xfId="25724"/>
    <cellStyle name="SAPBEXexcGood3 145" xfId="25781"/>
    <cellStyle name="SAPBEXexcGood3 146" xfId="25809"/>
    <cellStyle name="SAPBEXexcGood3 147" xfId="25797"/>
    <cellStyle name="SAPBEXexcGood3 148" xfId="25852"/>
    <cellStyle name="SAPBEXexcGood3 149" xfId="25895"/>
    <cellStyle name="SAPBEXexcGood3 15" xfId="17200"/>
    <cellStyle name="SAPBEXexcGood3 15 2" xfId="17201"/>
    <cellStyle name="SAPBEXexcGood3 15 2 2" xfId="17202"/>
    <cellStyle name="SAPBEXexcGood3 15 3" xfId="17203"/>
    <cellStyle name="SAPBEXexcGood3 15 4" xfId="17204"/>
    <cellStyle name="SAPBEXexcGood3 15 5" xfId="17205"/>
    <cellStyle name="SAPBEXexcGood3 150" xfId="25870"/>
    <cellStyle name="SAPBEXexcGood3 151" xfId="25921"/>
    <cellStyle name="SAPBEXexcGood3 152" xfId="25948"/>
    <cellStyle name="SAPBEXexcGood3 153" xfId="26007"/>
    <cellStyle name="SAPBEXexcGood3 154" xfId="25982"/>
    <cellStyle name="SAPBEXexcGood3 155" xfId="26033"/>
    <cellStyle name="SAPBEXexcGood3 156" xfId="26060"/>
    <cellStyle name="SAPBEXexcGood3 157" xfId="26121"/>
    <cellStyle name="SAPBEXexcGood3 158" xfId="26097"/>
    <cellStyle name="SAPBEXexcGood3 159" xfId="26147"/>
    <cellStyle name="SAPBEXexcGood3 16" xfId="17206"/>
    <cellStyle name="SAPBEXexcGood3 16 2" xfId="17207"/>
    <cellStyle name="SAPBEXexcGood3 16 2 2" xfId="17208"/>
    <cellStyle name="SAPBEXexcGood3 16 3" xfId="17209"/>
    <cellStyle name="SAPBEXexcGood3 16 4" xfId="17210"/>
    <cellStyle name="SAPBEXexcGood3 16 5" xfId="17211"/>
    <cellStyle name="SAPBEXexcGood3 160" xfId="26209"/>
    <cellStyle name="SAPBEXexcGood3 161" xfId="26239"/>
    <cellStyle name="SAPBEXexcGood3 162" xfId="26299"/>
    <cellStyle name="SAPBEXexcGood3 163" xfId="26258"/>
    <cellStyle name="SAPBEXexcGood3 164" xfId="26280"/>
    <cellStyle name="SAPBEXexcGood3 165" xfId="26279"/>
    <cellStyle name="SAPBEXexcGood3 166" xfId="26256"/>
    <cellStyle name="SAPBEXexcGood3 167" xfId="26282"/>
    <cellStyle name="SAPBEXexcGood3 168" xfId="26284"/>
    <cellStyle name="SAPBEXexcGood3 169" xfId="26507"/>
    <cellStyle name="SAPBEXexcGood3 17" xfId="17212"/>
    <cellStyle name="SAPBEXexcGood3 17 2" xfId="17213"/>
    <cellStyle name="SAPBEXexcGood3 17 2 2" xfId="17214"/>
    <cellStyle name="SAPBEXexcGood3 17 3" xfId="17215"/>
    <cellStyle name="SAPBEXexcGood3 17 4" xfId="17216"/>
    <cellStyle name="SAPBEXexcGood3 17 5" xfId="17217"/>
    <cellStyle name="SAPBEXexcGood3 170" xfId="26461"/>
    <cellStyle name="SAPBEXexcGood3 171" xfId="26487"/>
    <cellStyle name="SAPBEXexcGood3 172" xfId="26484"/>
    <cellStyle name="SAPBEXexcGood3 173" xfId="26459"/>
    <cellStyle name="SAPBEXexcGood3 174" xfId="26489"/>
    <cellStyle name="SAPBEXexcGood3 175" xfId="26492"/>
    <cellStyle name="SAPBEXexcGood3 176" xfId="26486"/>
    <cellStyle name="SAPBEXexcGood3 177" xfId="26485"/>
    <cellStyle name="SAPBEXexcGood3 178" xfId="26490"/>
    <cellStyle name="SAPBEXexcGood3 179" xfId="26482"/>
    <cellStyle name="SAPBEXexcGood3 18" xfId="17218"/>
    <cellStyle name="SAPBEXexcGood3 18 2" xfId="17219"/>
    <cellStyle name="SAPBEXexcGood3 18 2 2" xfId="17220"/>
    <cellStyle name="SAPBEXexcGood3 18 3" xfId="17221"/>
    <cellStyle name="SAPBEXexcGood3 18 4" xfId="17222"/>
    <cellStyle name="SAPBEXexcGood3 18 5" xfId="17223"/>
    <cellStyle name="SAPBEXexcGood3 180" xfId="26467"/>
    <cellStyle name="SAPBEXexcGood3 181" xfId="26531"/>
    <cellStyle name="SAPBEXexcGood3 182" xfId="26560"/>
    <cellStyle name="SAPBEXexcGood3 183" xfId="26909"/>
    <cellStyle name="SAPBEXexcGood3 184" xfId="26867"/>
    <cellStyle name="SAPBEXexcGood3 185" xfId="26890"/>
    <cellStyle name="SAPBEXexcGood3 186" xfId="26888"/>
    <cellStyle name="SAPBEXexcGood3 187" xfId="26865"/>
    <cellStyle name="SAPBEXexcGood3 188" xfId="26892"/>
    <cellStyle name="SAPBEXexcGood3 189" xfId="26894"/>
    <cellStyle name="SAPBEXexcGood3 19" xfId="17224"/>
    <cellStyle name="SAPBEXexcGood3 19 2" xfId="17225"/>
    <cellStyle name="SAPBEXexcGood3 19 2 2" xfId="17226"/>
    <cellStyle name="SAPBEXexcGood3 19 3" xfId="17227"/>
    <cellStyle name="SAPBEXexcGood3 19 4" xfId="17228"/>
    <cellStyle name="SAPBEXexcGood3 19 5" xfId="17229"/>
    <cellStyle name="SAPBEXexcGood3 190" xfId="26889"/>
    <cellStyle name="SAPBEXexcGood3 191" xfId="27145"/>
    <cellStyle name="SAPBEXexcGood3 192" xfId="27099"/>
    <cellStyle name="SAPBEXexcGood3 193" xfId="27125"/>
    <cellStyle name="SAPBEXexcGood3 194" xfId="27122"/>
    <cellStyle name="SAPBEXexcGood3 195" xfId="27097"/>
    <cellStyle name="SAPBEXexcGood3 196" xfId="27127"/>
    <cellStyle name="SAPBEXexcGood3 197" xfId="27130"/>
    <cellStyle name="SAPBEXexcGood3 198" xfId="27124"/>
    <cellStyle name="SAPBEXexcGood3 199" xfId="27123"/>
    <cellStyle name="SAPBEXexcGood3 2" xfId="81"/>
    <cellStyle name="SAPBEXexcGood3 2 10" xfId="17231"/>
    <cellStyle name="SAPBEXexcGood3 2 10 2" xfId="17232"/>
    <cellStyle name="SAPBEXexcGood3 2 10 3" xfId="17233"/>
    <cellStyle name="SAPBEXexcGood3 2 11" xfId="17234"/>
    <cellStyle name="SAPBEXexcGood3 2 11 2" xfId="17235"/>
    <cellStyle name="SAPBEXexcGood3 2 12" xfId="17236"/>
    <cellStyle name="SAPBEXexcGood3 2 12 2" xfId="17237"/>
    <cellStyle name="SAPBEXexcGood3 2 13" xfId="17238"/>
    <cellStyle name="SAPBEXexcGood3 2 13 2" xfId="17239"/>
    <cellStyle name="SAPBEXexcGood3 2 14" xfId="17240"/>
    <cellStyle name="SAPBEXexcGood3 2 14 2" xfId="17241"/>
    <cellStyle name="SAPBEXexcGood3 2 15" xfId="17242"/>
    <cellStyle name="SAPBEXexcGood3 2 15 2" xfId="17243"/>
    <cellStyle name="SAPBEXexcGood3 2 16" xfId="17244"/>
    <cellStyle name="SAPBEXexcGood3 2 17" xfId="17245"/>
    <cellStyle name="SAPBEXexcGood3 2 18" xfId="17246"/>
    <cellStyle name="SAPBEXexcGood3 2 19" xfId="17247"/>
    <cellStyle name="SAPBEXexcGood3 2 2" xfId="17248"/>
    <cellStyle name="SAPBEXexcGood3 2 2 2" xfId="17249"/>
    <cellStyle name="SAPBEXexcGood3 2 2 2 2" xfId="17250"/>
    <cellStyle name="SAPBEXexcGood3 2 2 2 3" xfId="17251"/>
    <cellStyle name="SAPBEXexcGood3 2 2 3" xfId="17252"/>
    <cellStyle name="SAPBEXexcGood3 2 2 4" xfId="17253"/>
    <cellStyle name="SAPBEXexcGood3 2 2 5" xfId="17254"/>
    <cellStyle name="SAPBEXexcGood3 2 2_Logistica y Vtas" xfId="17255"/>
    <cellStyle name="SAPBEXexcGood3 2 20" xfId="17256"/>
    <cellStyle name="SAPBEXexcGood3 2 21" xfId="17257"/>
    <cellStyle name="SAPBEXexcGood3 2 22" xfId="17230"/>
    <cellStyle name="SAPBEXexcGood3 2 3" xfId="17258"/>
    <cellStyle name="SAPBEXexcGood3 2 3 2" xfId="17259"/>
    <cellStyle name="SAPBEXexcGood3 2 3 3" xfId="17260"/>
    <cellStyle name="SAPBEXexcGood3 2 4" xfId="17261"/>
    <cellStyle name="SAPBEXexcGood3 2 4 2" xfId="17262"/>
    <cellStyle name="SAPBEXexcGood3 2 4 3" xfId="17263"/>
    <cellStyle name="SAPBEXexcGood3 2 5" xfId="17264"/>
    <cellStyle name="SAPBEXexcGood3 2 5 2" xfId="17265"/>
    <cellStyle name="SAPBEXexcGood3 2 6" xfId="17266"/>
    <cellStyle name="SAPBEXexcGood3 2 6 2" xfId="17267"/>
    <cellStyle name="SAPBEXexcGood3 2 7" xfId="17268"/>
    <cellStyle name="SAPBEXexcGood3 2 7 2" xfId="17269"/>
    <cellStyle name="SAPBEXexcGood3 2 8" xfId="17270"/>
    <cellStyle name="SAPBEXexcGood3 2 8 2" xfId="17271"/>
    <cellStyle name="SAPBEXexcGood3 2 9" xfId="17272"/>
    <cellStyle name="SAPBEXexcGood3 2 9 2" xfId="17273"/>
    <cellStyle name="SAPBEXexcGood3 2_ANTES Y DESPUES MB ANA" xfId="17274"/>
    <cellStyle name="SAPBEXexcGood3 20" xfId="17275"/>
    <cellStyle name="SAPBEXexcGood3 20 2" xfId="17276"/>
    <cellStyle name="SAPBEXexcGood3 20 2 2" xfId="17277"/>
    <cellStyle name="SAPBEXexcGood3 20 3" xfId="17278"/>
    <cellStyle name="SAPBEXexcGood3 20 4" xfId="17279"/>
    <cellStyle name="SAPBEXexcGood3 20 5" xfId="17280"/>
    <cellStyle name="SAPBEXexcGood3 200" xfId="27128"/>
    <cellStyle name="SAPBEXexcGood3 201" xfId="27120"/>
    <cellStyle name="SAPBEXexcGood3 202" xfId="27105"/>
    <cellStyle name="SAPBEXexcGood3 203" xfId="27169"/>
    <cellStyle name="SAPBEXexcGood3 204" xfId="27198"/>
    <cellStyle name="SAPBEXexcGood3 205" xfId="27556"/>
    <cellStyle name="SAPBEXexcGood3 206" xfId="27505"/>
    <cellStyle name="SAPBEXexcGood3 207" xfId="27534"/>
    <cellStyle name="SAPBEXexcGood3 208" xfId="27531"/>
    <cellStyle name="SAPBEXexcGood3 209" xfId="27503"/>
    <cellStyle name="SAPBEXexcGood3 21" xfId="17281"/>
    <cellStyle name="SAPBEXexcGood3 21 2" xfId="17282"/>
    <cellStyle name="SAPBEXexcGood3 21 2 2" xfId="17283"/>
    <cellStyle name="SAPBEXexcGood3 21 3" xfId="17284"/>
    <cellStyle name="SAPBEXexcGood3 21 4" xfId="17285"/>
    <cellStyle name="SAPBEXexcGood3 21 5" xfId="17286"/>
    <cellStyle name="SAPBEXexcGood3 210" xfId="27536"/>
    <cellStyle name="SAPBEXexcGood3 211" xfId="27539"/>
    <cellStyle name="SAPBEXexcGood3 212" xfId="27533"/>
    <cellStyle name="SAPBEXexcGood3 213" xfId="27532"/>
    <cellStyle name="SAPBEXexcGood3 214" xfId="27537"/>
    <cellStyle name="SAPBEXexcGood3 215" xfId="27529"/>
    <cellStyle name="SAPBEXexcGood3 216" xfId="27511"/>
    <cellStyle name="SAPBEXexcGood3 217" xfId="27580"/>
    <cellStyle name="SAPBEXexcGood3 218" xfId="27609"/>
    <cellStyle name="SAPBEXexcGood3 219" xfId="27638"/>
    <cellStyle name="SAPBEXexcGood3 22" xfId="17287"/>
    <cellStyle name="SAPBEXexcGood3 22 2" xfId="17288"/>
    <cellStyle name="SAPBEXexcGood3 22 2 2" xfId="17289"/>
    <cellStyle name="SAPBEXexcGood3 22 3" xfId="17290"/>
    <cellStyle name="SAPBEXexcGood3 22 4" xfId="17291"/>
    <cellStyle name="SAPBEXexcGood3 22 5" xfId="17292"/>
    <cellStyle name="SAPBEXexcGood3 220" xfId="27667"/>
    <cellStyle name="SAPBEXexcGood3 221" xfId="27696"/>
    <cellStyle name="SAPBEXexcGood3 222" xfId="27725"/>
    <cellStyle name="SAPBEXexcGood3 223" xfId="27754"/>
    <cellStyle name="SAPBEXexcGood3 224" xfId="27783"/>
    <cellStyle name="SAPBEXexcGood3 225" xfId="28019"/>
    <cellStyle name="SAPBEXexcGood3 226" xfId="28136"/>
    <cellStyle name="SAPBEXexcGood3 227" xfId="28077"/>
    <cellStyle name="SAPBEXexcGood3 228" xfId="28044"/>
    <cellStyle name="SAPBEXexcGood3 229" xfId="28048"/>
    <cellStyle name="SAPBEXexcGood3 23" xfId="17293"/>
    <cellStyle name="SAPBEXexcGood3 23 2" xfId="17294"/>
    <cellStyle name="SAPBEXexcGood3 23 2 2" xfId="17295"/>
    <cellStyle name="SAPBEXexcGood3 23 3" xfId="17296"/>
    <cellStyle name="SAPBEXexcGood3 23 4" xfId="17297"/>
    <cellStyle name="SAPBEXexcGood3 23 5" xfId="17298"/>
    <cellStyle name="SAPBEXexcGood3 230" xfId="28073"/>
    <cellStyle name="SAPBEXexcGood3 231" xfId="27523"/>
    <cellStyle name="SAPBEXexcGood3 232" xfId="27870"/>
    <cellStyle name="SAPBEXexcGood3 233" xfId="28015"/>
    <cellStyle name="SAPBEXexcGood3 234" xfId="28067"/>
    <cellStyle name="SAPBEXexcGood3 235" xfId="28106"/>
    <cellStyle name="SAPBEXexcGood3 236" xfId="28129"/>
    <cellStyle name="SAPBEXexcGood3 237" xfId="28160"/>
    <cellStyle name="SAPBEXexcGood3 238" xfId="28189"/>
    <cellStyle name="SAPBEXexcGood3 239" xfId="28218"/>
    <cellStyle name="SAPBEXexcGood3 24" xfId="17299"/>
    <cellStyle name="SAPBEXexcGood3 24 2" xfId="17300"/>
    <cellStyle name="SAPBEXexcGood3 24 2 2" xfId="17301"/>
    <cellStyle name="SAPBEXexcGood3 24 3" xfId="17302"/>
    <cellStyle name="SAPBEXexcGood3 24 4" xfId="17303"/>
    <cellStyle name="SAPBEXexcGood3 24 5" xfId="17304"/>
    <cellStyle name="SAPBEXexcGood3 240" xfId="28541"/>
    <cellStyle name="SAPBEXexcGood3 241" xfId="28570"/>
    <cellStyle name="SAPBEXexcGood3 242" xfId="28596"/>
    <cellStyle name="SAPBEXexcGood3 243" xfId="28622"/>
    <cellStyle name="SAPBEXexcGood3 244" xfId="28648"/>
    <cellStyle name="SAPBEXexcGood3 245" xfId="28674"/>
    <cellStyle name="SAPBEXexcGood3 246" xfId="28700"/>
    <cellStyle name="SAPBEXexcGood3 247" xfId="28725"/>
    <cellStyle name="SAPBEXexcGood3 248" xfId="28750"/>
    <cellStyle name="SAPBEXexcGood3 249" xfId="28775"/>
    <cellStyle name="SAPBEXexcGood3 25" xfId="17305"/>
    <cellStyle name="SAPBEXexcGood3 25 2" xfId="17306"/>
    <cellStyle name="SAPBEXexcGood3 25 2 2" xfId="17307"/>
    <cellStyle name="SAPBEXexcGood3 25 3" xfId="17308"/>
    <cellStyle name="SAPBEXexcGood3 25 4" xfId="17309"/>
    <cellStyle name="SAPBEXexcGood3 25 5" xfId="17310"/>
    <cellStyle name="SAPBEXexcGood3 250" xfId="28800"/>
    <cellStyle name="SAPBEXexcGood3 251" xfId="28825"/>
    <cellStyle name="SAPBEXexcGood3 252" xfId="28850"/>
    <cellStyle name="SAPBEXexcGood3 253" xfId="28944"/>
    <cellStyle name="SAPBEXexcGood3 254" xfId="29014"/>
    <cellStyle name="SAPBEXexcGood3 255" xfId="28922"/>
    <cellStyle name="SAPBEXexcGood3 256" xfId="29030"/>
    <cellStyle name="SAPBEXexcGood3 257" xfId="28974"/>
    <cellStyle name="SAPBEXexcGood3 258" xfId="29054"/>
    <cellStyle name="SAPBEXexcGood3 259" xfId="29083"/>
    <cellStyle name="SAPBEXexcGood3 26" xfId="17311"/>
    <cellStyle name="SAPBEXexcGood3 26 2" xfId="17312"/>
    <cellStyle name="SAPBEXexcGood3 26 2 2" xfId="17313"/>
    <cellStyle name="SAPBEXexcGood3 26 3" xfId="17314"/>
    <cellStyle name="SAPBEXexcGood3 26 4" xfId="17315"/>
    <cellStyle name="SAPBEXexcGood3 26 5" xfId="17316"/>
    <cellStyle name="SAPBEXexcGood3 260" xfId="29115"/>
    <cellStyle name="SAPBEXexcGood3 27" xfId="17317"/>
    <cellStyle name="SAPBEXexcGood3 27 2" xfId="17318"/>
    <cellStyle name="SAPBEXexcGood3 27 2 2" xfId="17319"/>
    <cellStyle name="SAPBEXexcGood3 27 3" xfId="17320"/>
    <cellStyle name="SAPBEXexcGood3 27 4" xfId="17321"/>
    <cellStyle name="SAPBEXexcGood3 27 5" xfId="17322"/>
    <cellStyle name="SAPBEXexcGood3 28" xfId="17323"/>
    <cellStyle name="SAPBEXexcGood3 28 2" xfId="17324"/>
    <cellStyle name="SAPBEXexcGood3 28 2 2" xfId="17325"/>
    <cellStyle name="SAPBEXexcGood3 28 3" xfId="17326"/>
    <cellStyle name="SAPBEXexcGood3 28 4" xfId="17327"/>
    <cellStyle name="SAPBEXexcGood3 28 5" xfId="17328"/>
    <cellStyle name="SAPBEXexcGood3 29" xfId="17329"/>
    <cellStyle name="SAPBEXexcGood3 29 2" xfId="17330"/>
    <cellStyle name="SAPBEXexcGood3 29 3" xfId="17331"/>
    <cellStyle name="SAPBEXexcGood3 29 4" xfId="17332"/>
    <cellStyle name="SAPBEXexcGood3 3" xfId="17333"/>
    <cellStyle name="SAPBEXexcGood3 3 10" xfId="28946"/>
    <cellStyle name="SAPBEXexcGood3 3 2" xfId="17334"/>
    <cellStyle name="SAPBEXexcGood3 3 2 2" xfId="17335"/>
    <cellStyle name="SAPBEXexcGood3 3 2 3" xfId="17336"/>
    <cellStyle name="SAPBEXexcGood3 3 2 4" xfId="17337"/>
    <cellStyle name="SAPBEXexcGood3 3 3" xfId="17338"/>
    <cellStyle name="SAPBEXexcGood3 3 3 2" xfId="17339"/>
    <cellStyle name="SAPBEXexcGood3 3 4" xfId="17340"/>
    <cellStyle name="SAPBEXexcGood3 3 4 2" xfId="17341"/>
    <cellStyle name="SAPBEXexcGood3 3 5" xfId="17342"/>
    <cellStyle name="SAPBEXexcGood3 3 6" xfId="17343"/>
    <cellStyle name="SAPBEXexcGood3 3 7" xfId="17344"/>
    <cellStyle name="SAPBEXexcGood3 3 8" xfId="17345"/>
    <cellStyle name="SAPBEXexcGood3 3 9" xfId="17346"/>
    <cellStyle name="SAPBEXexcGood3 3_Logistica y Vtas" xfId="17347"/>
    <cellStyle name="SAPBEXexcGood3 30" xfId="17348"/>
    <cellStyle name="SAPBEXexcGood3 30 2" xfId="17349"/>
    <cellStyle name="SAPBEXexcGood3 30 3" xfId="17350"/>
    <cellStyle name="SAPBEXexcGood3 30 4" xfId="17351"/>
    <cellStyle name="SAPBEXexcGood3 31" xfId="17352"/>
    <cellStyle name="SAPBEXexcGood3 31 2" xfId="17353"/>
    <cellStyle name="SAPBEXexcGood3 31 3" xfId="17354"/>
    <cellStyle name="SAPBEXexcGood3 31 4" xfId="17355"/>
    <cellStyle name="SAPBEXexcGood3 32" xfId="17356"/>
    <cellStyle name="SAPBEXexcGood3 32 2" xfId="17357"/>
    <cellStyle name="SAPBEXexcGood3 32 3" xfId="17358"/>
    <cellStyle name="SAPBEXexcGood3 32 4" xfId="17359"/>
    <cellStyle name="SAPBEXexcGood3 33" xfId="17360"/>
    <cellStyle name="SAPBEXexcGood3 33 2" xfId="17361"/>
    <cellStyle name="SAPBEXexcGood3 33 3" xfId="17362"/>
    <cellStyle name="SAPBEXexcGood3 34" xfId="17363"/>
    <cellStyle name="SAPBEXexcGood3 34 2" xfId="17364"/>
    <cellStyle name="SAPBEXexcGood3 34 3" xfId="17365"/>
    <cellStyle name="SAPBEXexcGood3 35" xfId="17366"/>
    <cellStyle name="SAPBEXexcGood3 35 2" xfId="17367"/>
    <cellStyle name="SAPBEXexcGood3 35 3" xfId="17368"/>
    <cellStyle name="SAPBEXexcGood3 36" xfId="17369"/>
    <cellStyle name="SAPBEXexcGood3 36 2" xfId="17370"/>
    <cellStyle name="SAPBEXexcGood3 36 3" xfId="17371"/>
    <cellStyle name="SAPBEXexcGood3 37" xfId="17372"/>
    <cellStyle name="SAPBEXexcGood3 37 2" xfId="17373"/>
    <cellStyle name="SAPBEXexcGood3 38" xfId="17374"/>
    <cellStyle name="SAPBEXexcGood3 38 2" xfId="17375"/>
    <cellStyle name="SAPBEXexcGood3 39" xfId="17376"/>
    <cellStyle name="SAPBEXexcGood3 39 2" xfId="17377"/>
    <cellStyle name="SAPBEXexcGood3 4" xfId="17378"/>
    <cellStyle name="SAPBEXexcGood3 4 2" xfId="17379"/>
    <cellStyle name="SAPBEXexcGood3 4 2 2" xfId="17380"/>
    <cellStyle name="SAPBEXexcGood3 4 2 3" xfId="17381"/>
    <cellStyle name="SAPBEXexcGood3 4 2 4" xfId="17382"/>
    <cellStyle name="SAPBEXexcGood3 4 3" xfId="17383"/>
    <cellStyle name="SAPBEXexcGood3 4 3 2" xfId="17384"/>
    <cellStyle name="SAPBEXexcGood3 4 4" xfId="17385"/>
    <cellStyle name="SAPBEXexcGood3 4 5" xfId="17386"/>
    <cellStyle name="SAPBEXexcGood3 4 6" xfId="17387"/>
    <cellStyle name="SAPBEXexcGood3 4 7" xfId="17388"/>
    <cellStyle name="SAPBEXexcGood3 4_Logistica y Vtas" xfId="17389"/>
    <cellStyle name="SAPBEXexcGood3 40" xfId="17390"/>
    <cellStyle name="SAPBEXexcGood3 40 2" xfId="17391"/>
    <cellStyle name="SAPBEXexcGood3 41" xfId="17392"/>
    <cellStyle name="SAPBEXexcGood3 41 2" xfId="17393"/>
    <cellStyle name="SAPBEXexcGood3 42" xfId="17394"/>
    <cellStyle name="SAPBEXexcGood3 42 2" xfId="17395"/>
    <cellStyle name="SAPBEXexcGood3 43" xfId="17396"/>
    <cellStyle name="SAPBEXexcGood3 43 2" xfId="17397"/>
    <cellStyle name="SAPBEXexcGood3 44" xfId="17398"/>
    <cellStyle name="SAPBEXexcGood3 44 2" xfId="17399"/>
    <cellStyle name="SAPBEXexcGood3 45" xfId="17400"/>
    <cellStyle name="SAPBEXexcGood3 45 2" xfId="17401"/>
    <cellStyle name="SAPBEXexcGood3 46" xfId="17402"/>
    <cellStyle name="SAPBEXexcGood3 46 2" xfId="17403"/>
    <cellStyle name="SAPBEXexcGood3 47" xfId="17404"/>
    <cellStyle name="SAPBEXexcGood3 48" xfId="17405"/>
    <cellStyle name="SAPBEXexcGood3 49" xfId="17406"/>
    <cellStyle name="SAPBEXexcGood3 5" xfId="17407"/>
    <cellStyle name="SAPBEXexcGood3 5 2" xfId="17408"/>
    <cellStyle name="SAPBEXexcGood3 5 2 2" xfId="17409"/>
    <cellStyle name="SAPBEXexcGood3 5 2 3" xfId="17410"/>
    <cellStyle name="SAPBEXexcGood3 5 2 4" xfId="17411"/>
    <cellStyle name="SAPBEXexcGood3 5 3" xfId="17412"/>
    <cellStyle name="SAPBEXexcGood3 5 3 2" xfId="17413"/>
    <cellStyle name="SAPBEXexcGood3 5 4" xfId="17414"/>
    <cellStyle name="SAPBEXexcGood3 5 5" xfId="17415"/>
    <cellStyle name="SAPBEXexcGood3 5 6" xfId="17416"/>
    <cellStyle name="SAPBEXexcGood3 5_Logistica y Vtas" xfId="17417"/>
    <cellStyle name="SAPBEXexcGood3 50" xfId="17418"/>
    <cellStyle name="SAPBEXexcGood3 51" xfId="17419"/>
    <cellStyle name="SAPBEXexcGood3 52" xfId="17420"/>
    <cellStyle name="SAPBEXexcGood3 53" xfId="17421"/>
    <cellStyle name="SAPBEXexcGood3 54" xfId="17422"/>
    <cellStyle name="SAPBEXexcGood3 55" xfId="17423"/>
    <cellStyle name="SAPBEXexcGood3 56" xfId="17424"/>
    <cellStyle name="SAPBEXexcGood3 57" xfId="17425"/>
    <cellStyle name="SAPBEXexcGood3 58" xfId="17426"/>
    <cellStyle name="SAPBEXexcGood3 59" xfId="17427"/>
    <cellStyle name="SAPBEXexcGood3 6" xfId="17428"/>
    <cellStyle name="SAPBEXexcGood3 6 2" xfId="17429"/>
    <cellStyle name="SAPBEXexcGood3 6 2 2" xfId="17430"/>
    <cellStyle name="SAPBEXexcGood3 6 2 3" xfId="17431"/>
    <cellStyle name="SAPBEXexcGood3 6 2 4" xfId="17432"/>
    <cellStyle name="SAPBEXexcGood3 6 3" xfId="17433"/>
    <cellStyle name="SAPBEXexcGood3 6 3 2" xfId="17434"/>
    <cellStyle name="SAPBEXexcGood3 6 4" xfId="17435"/>
    <cellStyle name="SAPBEXexcGood3 6 5" xfId="17436"/>
    <cellStyle name="SAPBEXexcGood3 6 6" xfId="17437"/>
    <cellStyle name="SAPBEXexcGood3 6_Logistica y Vtas" xfId="17438"/>
    <cellStyle name="SAPBEXexcGood3 60" xfId="17439"/>
    <cellStyle name="SAPBEXexcGood3 61" xfId="17440"/>
    <cellStyle name="SAPBEXexcGood3 62" xfId="17441"/>
    <cellStyle name="SAPBEXexcGood3 63" xfId="17442"/>
    <cellStyle name="SAPBEXexcGood3 64" xfId="17443"/>
    <cellStyle name="SAPBEXexcGood3 65" xfId="17444"/>
    <cellStyle name="SAPBEXexcGood3 66" xfId="17445"/>
    <cellStyle name="SAPBEXexcGood3 67" xfId="17446"/>
    <cellStyle name="SAPBEXexcGood3 68" xfId="17447"/>
    <cellStyle name="SAPBEXexcGood3 69" xfId="17448"/>
    <cellStyle name="SAPBEXexcGood3 7" xfId="17449"/>
    <cellStyle name="SAPBEXexcGood3 7 2" xfId="17450"/>
    <cellStyle name="SAPBEXexcGood3 7 2 2" xfId="17451"/>
    <cellStyle name="SAPBEXexcGood3 7 2 3" xfId="17452"/>
    <cellStyle name="SAPBEXexcGood3 7 2 4" xfId="17453"/>
    <cellStyle name="SAPBEXexcGood3 7 3" xfId="17454"/>
    <cellStyle name="SAPBEXexcGood3 7 3 2" xfId="17455"/>
    <cellStyle name="SAPBEXexcGood3 7 4" xfId="17456"/>
    <cellStyle name="SAPBEXexcGood3 7 5" xfId="17457"/>
    <cellStyle name="SAPBEXexcGood3 7 6" xfId="17458"/>
    <cellStyle name="SAPBEXexcGood3 7_Logistica y Vtas" xfId="17459"/>
    <cellStyle name="SAPBEXexcGood3 70" xfId="17460"/>
    <cellStyle name="SAPBEXexcGood3 71" xfId="17461"/>
    <cellStyle name="SAPBEXexcGood3 72" xfId="17462"/>
    <cellStyle name="SAPBEXexcGood3 73" xfId="17463"/>
    <cellStyle name="SAPBEXexcGood3 74" xfId="17464"/>
    <cellStyle name="SAPBEXexcGood3 75" xfId="17465"/>
    <cellStyle name="SAPBEXexcGood3 76" xfId="17466"/>
    <cellStyle name="SAPBEXexcGood3 77" xfId="17467"/>
    <cellStyle name="SAPBEXexcGood3 78" xfId="17468"/>
    <cellStyle name="SAPBEXexcGood3 79" xfId="17469"/>
    <cellStyle name="SAPBEXexcGood3 8" xfId="17470"/>
    <cellStyle name="SAPBEXexcGood3 8 2" xfId="17471"/>
    <cellStyle name="SAPBEXexcGood3 8 2 2" xfId="17472"/>
    <cellStyle name="SAPBEXexcGood3 8 2 3" xfId="17473"/>
    <cellStyle name="SAPBEXexcGood3 8 2 4" xfId="17474"/>
    <cellStyle name="SAPBEXexcGood3 8 3" xfId="17475"/>
    <cellStyle name="SAPBEXexcGood3 8 3 2" xfId="17476"/>
    <cellStyle name="SAPBEXexcGood3 8 4" xfId="17477"/>
    <cellStyle name="SAPBEXexcGood3 8 5" xfId="17478"/>
    <cellStyle name="SAPBEXexcGood3 8 6" xfId="17479"/>
    <cellStyle name="SAPBEXexcGood3 8_Logistica y Vtas" xfId="17480"/>
    <cellStyle name="SAPBEXexcGood3 80" xfId="17481"/>
    <cellStyle name="SAPBEXexcGood3 81" xfId="17482"/>
    <cellStyle name="SAPBEXexcGood3 82" xfId="17483"/>
    <cellStyle name="SAPBEXexcGood3 83" xfId="17484"/>
    <cellStyle name="SAPBEXexcGood3 84" xfId="17155"/>
    <cellStyle name="SAPBEXexcGood3 85" xfId="24078"/>
    <cellStyle name="SAPBEXexcGood3 86" xfId="24119"/>
    <cellStyle name="SAPBEXexcGood3 87" xfId="24096"/>
    <cellStyle name="SAPBEXexcGood3 88" xfId="24185"/>
    <cellStyle name="SAPBEXexcGood3 89" xfId="24152"/>
    <cellStyle name="SAPBEXexcGood3 9" xfId="17485"/>
    <cellStyle name="SAPBEXexcGood3 9 2" xfId="17486"/>
    <cellStyle name="SAPBEXexcGood3 9 2 2" xfId="17487"/>
    <cellStyle name="SAPBEXexcGood3 9 2 3" xfId="17488"/>
    <cellStyle name="SAPBEXexcGood3 9 2 4" xfId="17489"/>
    <cellStyle name="SAPBEXexcGood3 9 3" xfId="17490"/>
    <cellStyle name="SAPBEXexcGood3 9 3 2" xfId="17491"/>
    <cellStyle name="SAPBEXexcGood3 9 4" xfId="17492"/>
    <cellStyle name="SAPBEXexcGood3 9 5" xfId="17493"/>
    <cellStyle name="SAPBEXexcGood3 9 6" xfId="17494"/>
    <cellStyle name="SAPBEXexcGood3 9_Logistica y Vtas" xfId="17495"/>
    <cellStyle name="SAPBEXexcGood3 90" xfId="24211"/>
    <cellStyle name="SAPBEXexcGood3 91" xfId="24237"/>
    <cellStyle name="SAPBEXexcGood3 92" xfId="24292"/>
    <cellStyle name="SAPBEXexcGood3 93" xfId="24284"/>
    <cellStyle name="SAPBEXexcGood3 94" xfId="24318"/>
    <cellStyle name="SAPBEXexcGood3 95" xfId="24345"/>
    <cellStyle name="SAPBEXexcGood3 96" xfId="24373"/>
    <cellStyle name="SAPBEXexcGood3 97" xfId="24401"/>
    <cellStyle name="SAPBEXexcGood3 98" xfId="24429"/>
    <cellStyle name="SAPBEXexcGood3 99" xfId="24454"/>
    <cellStyle name="SAPBEXexcGood3_1Modelo Plantillas Mandato SISS Junio 09 entrega" xfId="17496"/>
    <cellStyle name="SAPBEXfilterDrill" xfId="40"/>
    <cellStyle name="SAPBEXfilterDrill 10" xfId="17498"/>
    <cellStyle name="SAPBEXfilterDrill 10 2" xfId="17499"/>
    <cellStyle name="SAPBEXfilterDrill 10 2 2" xfId="17500"/>
    <cellStyle name="SAPBEXfilterDrill 10 2 3" xfId="17501"/>
    <cellStyle name="SAPBEXfilterDrill 10 2 4" xfId="17502"/>
    <cellStyle name="SAPBEXfilterDrill 10 3" xfId="17503"/>
    <cellStyle name="SAPBEXfilterDrill 10 3 2" xfId="17504"/>
    <cellStyle name="SAPBEXfilterDrill 10 4" xfId="17505"/>
    <cellStyle name="SAPBEXfilterDrill 10 5" xfId="17506"/>
    <cellStyle name="SAPBEXfilterDrill 10 6" xfId="17507"/>
    <cellStyle name="SAPBEXfilterDrill 10_Logistica y Vtas" xfId="17508"/>
    <cellStyle name="SAPBEXfilterDrill 100" xfId="24483"/>
    <cellStyle name="SAPBEXfilterDrill 101" xfId="24527"/>
    <cellStyle name="SAPBEXfilterDrill 102" xfId="24575"/>
    <cellStyle name="SAPBEXfilterDrill 103" xfId="24602"/>
    <cellStyle name="SAPBEXfilterDrill 104" xfId="24600"/>
    <cellStyle name="SAPBEXfilterDrill 105" xfId="24629"/>
    <cellStyle name="SAPBEXfilterDrill 106" xfId="24656"/>
    <cellStyle name="SAPBEXfilterDrill 107" xfId="24714"/>
    <cellStyle name="SAPBEXfilterDrill 108" xfId="24558"/>
    <cellStyle name="SAPBEXfilterDrill 109" xfId="24741"/>
    <cellStyle name="SAPBEXfilterDrill 11" xfId="17509"/>
    <cellStyle name="SAPBEXfilterDrill 11 2" xfId="17510"/>
    <cellStyle name="SAPBEXfilterDrill 11 2 2" xfId="17511"/>
    <cellStyle name="SAPBEXfilterDrill 11 2 3" xfId="17512"/>
    <cellStyle name="SAPBEXfilterDrill 11 2 4" xfId="17513"/>
    <cellStyle name="SAPBEXfilterDrill 11 3" xfId="17514"/>
    <cellStyle name="SAPBEXfilterDrill 11 3 2" xfId="17515"/>
    <cellStyle name="SAPBEXfilterDrill 11 4" xfId="17516"/>
    <cellStyle name="SAPBEXfilterDrill 11 5" xfId="17517"/>
    <cellStyle name="SAPBEXfilterDrill 11 6" xfId="17518"/>
    <cellStyle name="SAPBEXfilterDrill 11_Logistica y Vtas" xfId="17519"/>
    <cellStyle name="SAPBEXfilterDrill 110" xfId="24793"/>
    <cellStyle name="SAPBEXfilterDrill 111" xfId="24784"/>
    <cellStyle name="SAPBEXfilterDrill 112" xfId="24819"/>
    <cellStyle name="SAPBEXfilterDrill 113" xfId="24879"/>
    <cellStyle name="SAPBEXfilterDrill 114" xfId="24851"/>
    <cellStyle name="SAPBEXfilterDrill 115" xfId="24905"/>
    <cellStyle name="SAPBEXfilterDrill 116" xfId="24932"/>
    <cellStyle name="SAPBEXfilterDrill 117" xfId="24959"/>
    <cellStyle name="SAPBEXfilterDrill 118" xfId="25033"/>
    <cellStyle name="SAPBEXfilterDrill 119" xfId="25003"/>
    <cellStyle name="SAPBEXfilterDrill 12" xfId="17520"/>
    <cellStyle name="SAPBEXfilterDrill 12 2" xfId="17521"/>
    <cellStyle name="SAPBEXfilterDrill 12 2 2" xfId="17522"/>
    <cellStyle name="SAPBEXfilterDrill 12 2 3" xfId="17523"/>
    <cellStyle name="SAPBEXfilterDrill 12 2 4" xfId="17524"/>
    <cellStyle name="SAPBEXfilterDrill 12 3" xfId="17525"/>
    <cellStyle name="SAPBEXfilterDrill 12 4" xfId="17526"/>
    <cellStyle name="SAPBEXfilterDrill 12 5" xfId="17527"/>
    <cellStyle name="SAPBEXfilterDrill 12_Logistica y Vtas" xfId="17528"/>
    <cellStyle name="SAPBEXfilterDrill 120" xfId="25126"/>
    <cellStyle name="SAPBEXfilterDrill 121" xfId="25152"/>
    <cellStyle name="SAPBEXfilterDrill 122" xfId="25054"/>
    <cellStyle name="SAPBEXfilterDrill 123" xfId="25100"/>
    <cellStyle name="SAPBEXfilterDrill 124" xfId="25212"/>
    <cellStyle name="SAPBEXfilterDrill 125" xfId="25182"/>
    <cellStyle name="SAPBEXfilterDrill 126" xfId="25319"/>
    <cellStyle name="SAPBEXfilterDrill 127" xfId="25266"/>
    <cellStyle name="SAPBEXfilterDrill 128" xfId="25236"/>
    <cellStyle name="SAPBEXfilterDrill 129" xfId="25291"/>
    <cellStyle name="SAPBEXfilterDrill 13" xfId="17529"/>
    <cellStyle name="SAPBEXfilterDrill 13 2" xfId="17530"/>
    <cellStyle name="SAPBEXfilterDrill 13 2 2" xfId="17531"/>
    <cellStyle name="SAPBEXfilterDrill 13 2 3" xfId="17532"/>
    <cellStyle name="SAPBEXfilterDrill 13 3" xfId="17533"/>
    <cellStyle name="SAPBEXfilterDrill 13 4" xfId="17534"/>
    <cellStyle name="SAPBEXfilterDrill 13 5" xfId="17535"/>
    <cellStyle name="SAPBEXfilterDrill 130" xfId="25365"/>
    <cellStyle name="SAPBEXfilterDrill 131" xfId="25337"/>
    <cellStyle name="SAPBEXfilterDrill 132" xfId="25391"/>
    <cellStyle name="SAPBEXfilterDrill 133" xfId="25418"/>
    <cellStyle name="SAPBEXfilterDrill 134" xfId="25465"/>
    <cellStyle name="SAPBEXfilterDrill 135" xfId="25489"/>
    <cellStyle name="SAPBEXfilterDrill 136" xfId="25531"/>
    <cellStyle name="SAPBEXfilterDrill 137" xfId="25505"/>
    <cellStyle name="SAPBEXfilterDrill 138" xfId="25557"/>
    <cellStyle name="SAPBEXfilterDrill 139" xfId="25615"/>
    <cellStyle name="SAPBEXfilterDrill 14" xfId="17536"/>
    <cellStyle name="SAPBEXfilterDrill 14 2" xfId="17537"/>
    <cellStyle name="SAPBEXfilterDrill 14 2 2" xfId="17538"/>
    <cellStyle name="SAPBEXfilterDrill 14 3" xfId="17539"/>
    <cellStyle name="SAPBEXfilterDrill 14 4" xfId="17540"/>
    <cellStyle name="SAPBEXfilterDrill 14 5" xfId="17541"/>
    <cellStyle name="SAPBEXfilterDrill 140" xfId="25589"/>
    <cellStyle name="SAPBEXfilterDrill 141" xfId="25641"/>
    <cellStyle name="SAPBEXfilterDrill 142" xfId="25699"/>
    <cellStyle name="SAPBEXfilterDrill 143" xfId="25673"/>
    <cellStyle name="SAPBEXfilterDrill 144" xfId="25725"/>
    <cellStyle name="SAPBEXfilterDrill 145" xfId="25782"/>
    <cellStyle name="SAPBEXfilterDrill 146" xfId="25810"/>
    <cellStyle name="SAPBEXfilterDrill 147" xfId="25798"/>
    <cellStyle name="SAPBEXfilterDrill 148" xfId="25853"/>
    <cellStyle name="SAPBEXfilterDrill 149" xfId="25896"/>
    <cellStyle name="SAPBEXfilterDrill 15" xfId="17542"/>
    <cellStyle name="SAPBEXfilterDrill 15 2" xfId="17543"/>
    <cellStyle name="SAPBEXfilterDrill 15 2 2" xfId="17544"/>
    <cellStyle name="SAPBEXfilterDrill 15 3" xfId="17545"/>
    <cellStyle name="SAPBEXfilterDrill 15 4" xfId="17546"/>
    <cellStyle name="SAPBEXfilterDrill 15 5" xfId="17547"/>
    <cellStyle name="SAPBEXfilterDrill 150" xfId="25869"/>
    <cellStyle name="SAPBEXfilterDrill 151" xfId="25922"/>
    <cellStyle name="SAPBEXfilterDrill 152" xfId="25949"/>
    <cellStyle name="SAPBEXfilterDrill 153" xfId="26008"/>
    <cellStyle name="SAPBEXfilterDrill 154" xfId="25981"/>
    <cellStyle name="SAPBEXfilterDrill 155" xfId="26034"/>
    <cellStyle name="SAPBEXfilterDrill 156" xfId="26061"/>
    <cellStyle name="SAPBEXfilterDrill 157" xfId="26122"/>
    <cellStyle name="SAPBEXfilterDrill 158" xfId="26096"/>
    <cellStyle name="SAPBEXfilterDrill 159" xfId="26148"/>
    <cellStyle name="SAPBEXfilterDrill 16" xfId="17548"/>
    <cellStyle name="SAPBEXfilterDrill 16 2" xfId="17549"/>
    <cellStyle name="SAPBEXfilterDrill 16 2 2" xfId="17550"/>
    <cellStyle name="SAPBEXfilterDrill 16 3" xfId="17551"/>
    <cellStyle name="SAPBEXfilterDrill 16 4" xfId="17552"/>
    <cellStyle name="SAPBEXfilterDrill 16 5" xfId="17553"/>
    <cellStyle name="SAPBEXfilterDrill 160" xfId="26210"/>
    <cellStyle name="SAPBEXfilterDrill 161" xfId="26240"/>
    <cellStyle name="SAPBEXfilterDrill 162" xfId="26300"/>
    <cellStyle name="SAPBEXfilterDrill 163" xfId="26257"/>
    <cellStyle name="SAPBEXfilterDrill 164" xfId="26281"/>
    <cellStyle name="SAPBEXfilterDrill 165" xfId="26278"/>
    <cellStyle name="SAPBEXfilterDrill 166" xfId="26260"/>
    <cellStyle name="SAPBEXfilterDrill 167" xfId="26326"/>
    <cellStyle name="SAPBEXfilterDrill 168" xfId="26353"/>
    <cellStyle name="SAPBEXfilterDrill 169" xfId="26508"/>
    <cellStyle name="SAPBEXfilterDrill 17" xfId="17554"/>
    <cellStyle name="SAPBEXfilterDrill 17 2" xfId="17555"/>
    <cellStyle name="SAPBEXfilterDrill 17 2 2" xfId="17556"/>
    <cellStyle name="SAPBEXfilterDrill 17 3" xfId="17557"/>
    <cellStyle name="SAPBEXfilterDrill 17 4" xfId="17558"/>
    <cellStyle name="SAPBEXfilterDrill 17 5" xfId="17559"/>
    <cellStyle name="SAPBEXfilterDrill 170" xfId="26460"/>
    <cellStyle name="SAPBEXfilterDrill 171" xfId="26488"/>
    <cellStyle name="SAPBEXfilterDrill 172" xfId="26483"/>
    <cellStyle name="SAPBEXfilterDrill 173" xfId="26463"/>
    <cellStyle name="SAPBEXfilterDrill 174" xfId="26535"/>
    <cellStyle name="SAPBEXfilterDrill 175" xfId="26564"/>
    <cellStyle name="SAPBEXfilterDrill 176" xfId="26592"/>
    <cellStyle name="SAPBEXfilterDrill 177" xfId="26620"/>
    <cellStyle name="SAPBEXfilterDrill 178" xfId="26648"/>
    <cellStyle name="SAPBEXfilterDrill 179" xfId="26676"/>
    <cellStyle name="SAPBEXfilterDrill 18" xfId="17560"/>
    <cellStyle name="SAPBEXfilterDrill 18 2" xfId="17561"/>
    <cellStyle name="SAPBEXfilterDrill 18 2 2" xfId="17562"/>
    <cellStyle name="SAPBEXfilterDrill 18 3" xfId="17563"/>
    <cellStyle name="SAPBEXfilterDrill 18 4" xfId="17564"/>
    <cellStyle name="SAPBEXfilterDrill 18 5" xfId="17565"/>
    <cellStyle name="SAPBEXfilterDrill 180" xfId="26704"/>
    <cellStyle name="SAPBEXfilterDrill 181" xfId="26732"/>
    <cellStyle name="SAPBEXfilterDrill 182" xfId="26759"/>
    <cellStyle name="SAPBEXfilterDrill 183" xfId="26910"/>
    <cellStyle name="SAPBEXfilterDrill 184" xfId="26866"/>
    <cellStyle name="SAPBEXfilterDrill 185" xfId="26891"/>
    <cellStyle name="SAPBEXfilterDrill 186" xfId="26887"/>
    <cellStyle name="SAPBEXfilterDrill 187" xfId="26869"/>
    <cellStyle name="SAPBEXfilterDrill 188" xfId="26936"/>
    <cellStyle name="SAPBEXfilterDrill 189" xfId="26964"/>
    <cellStyle name="SAPBEXfilterDrill 19" xfId="17566"/>
    <cellStyle name="SAPBEXfilterDrill 19 2" xfId="17567"/>
    <cellStyle name="SAPBEXfilterDrill 19 2 2" xfId="17568"/>
    <cellStyle name="SAPBEXfilterDrill 19 3" xfId="17569"/>
    <cellStyle name="SAPBEXfilterDrill 19 4" xfId="17570"/>
    <cellStyle name="SAPBEXfilterDrill 19 5" xfId="17571"/>
    <cellStyle name="SAPBEXfilterDrill 190" xfId="26991"/>
    <cellStyle name="SAPBEXfilterDrill 191" xfId="27146"/>
    <cellStyle name="SAPBEXfilterDrill 192" xfId="27098"/>
    <cellStyle name="SAPBEXfilterDrill 193" xfId="27126"/>
    <cellStyle name="SAPBEXfilterDrill 194" xfId="27121"/>
    <cellStyle name="SAPBEXfilterDrill 195" xfId="27101"/>
    <cellStyle name="SAPBEXfilterDrill 196" xfId="27173"/>
    <cellStyle name="SAPBEXfilterDrill 197" xfId="27202"/>
    <cellStyle name="SAPBEXfilterDrill 198" xfId="27230"/>
    <cellStyle name="SAPBEXfilterDrill 199" xfId="27258"/>
    <cellStyle name="SAPBEXfilterDrill 2" xfId="82"/>
    <cellStyle name="SAPBEXfilterDrill 2 10" xfId="17573"/>
    <cellStyle name="SAPBEXfilterDrill 2 10 2" xfId="17574"/>
    <cellStyle name="SAPBEXfilterDrill 2 10 3" xfId="17575"/>
    <cellStyle name="SAPBEXfilterDrill 2 11" xfId="17576"/>
    <cellStyle name="SAPBEXfilterDrill 2 11 2" xfId="17577"/>
    <cellStyle name="SAPBEXfilterDrill 2 12" xfId="17578"/>
    <cellStyle name="SAPBEXfilterDrill 2 12 2" xfId="17579"/>
    <cellStyle name="SAPBEXfilterDrill 2 13" xfId="17580"/>
    <cellStyle name="SAPBEXfilterDrill 2 13 2" xfId="17581"/>
    <cellStyle name="SAPBEXfilterDrill 2 14" xfId="17582"/>
    <cellStyle name="SAPBEXfilterDrill 2 14 2" xfId="17583"/>
    <cellStyle name="SAPBEXfilterDrill 2 15" xfId="17584"/>
    <cellStyle name="SAPBEXfilterDrill 2 15 2" xfId="17585"/>
    <cellStyle name="SAPBEXfilterDrill 2 16" xfId="17586"/>
    <cellStyle name="SAPBEXfilterDrill 2 17" xfId="17587"/>
    <cellStyle name="SAPBEXfilterDrill 2 18" xfId="17588"/>
    <cellStyle name="SAPBEXfilterDrill 2 19" xfId="17589"/>
    <cellStyle name="SAPBEXfilterDrill 2 2" xfId="17590"/>
    <cellStyle name="SAPBEXfilterDrill 2 2 2" xfId="17591"/>
    <cellStyle name="SAPBEXfilterDrill 2 2 2 2" xfId="17592"/>
    <cellStyle name="SAPBEXfilterDrill 2 2 2 3" xfId="17593"/>
    <cellStyle name="SAPBEXfilterDrill 2 2 3" xfId="17594"/>
    <cellStyle name="SAPBEXfilterDrill 2 2 4" xfId="17595"/>
    <cellStyle name="SAPBEXfilterDrill 2 2 5" xfId="17596"/>
    <cellStyle name="SAPBEXfilterDrill 2 20" xfId="17597"/>
    <cellStyle name="SAPBEXfilterDrill 2 21" xfId="17598"/>
    <cellStyle name="SAPBEXfilterDrill 2 22" xfId="17572"/>
    <cellStyle name="SAPBEXfilterDrill 2 3" xfId="17599"/>
    <cellStyle name="SAPBEXfilterDrill 2 3 2" xfId="17600"/>
    <cellStyle name="SAPBEXfilterDrill 2 3 3" xfId="17601"/>
    <cellStyle name="SAPBEXfilterDrill 2 4" xfId="17602"/>
    <cellStyle name="SAPBEXfilterDrill 2 4 2" xfId="17603"/>
    <cellStyle name="SAPBEXfilterDrill 2 4 3" xfId="17604"/>
    <cellStyle name="SAPBEXfilterDrill 2 5" xfId="17605"/>
    <cellStyle name="SAPBEXfilterDrill 2 5 2" xfId="17606"/>
    <cellStyle name="SAPBEXfilterDrill 2 6" xfId="17607"/>
    <cellStyle name="SAPBEXfilterDrill 2 6 2" xfId="17608"/>
    <cellStyle name="SAPBEXfilterDrill 2 7" xfId="17609"/>
    <cellStyle name="SAPBEXfilterDrill 2 7 2" xfId="17610"/>
    <cellStyle name="SAPBEXfilterDrill 2 8" xfId="17611"/>
    <cellStyle name="SAPBEXfilterDrill 2 8 2" xfId="17612"/>
    <cellStyle name="SAPBEXfilterDrill 2 9" xfId="17613"/>
    <cellStyle name="SAPBEXfilterDrill 2 9 2" xfId="17614"/>
    <cellStyle name="SAPBEXfilterDrill 2_ANTES Y DESPUES MB ANA" xfId="17615"/>
    <cellStyle name="SAPBEXfilterDrill 20" xfId="17616"/>
    <cellStyle name="SAPBEXfilterDrill 20 2" xfId="17617"/>
    <cellStyle name="SAPBEXfilterDrill 20 2 2" xfId="17618"/>
    <cellStyle name="SAPBEXfilterDrill 20 3" xfId="17619"/>
    <cellStyle name="SAPBEXfilterDrill 20 4" xfId="17620"/>
    <cellStyle name="SAPBEXfilterDrill 20 5" xfId="17621"/>
    <cellStyle name="SAPBEXfilterDrill 200" xfId="27286"/>
    <cellStyle name="SAPBEXfilterDrill 201" xfId="27314"/>
    <cellStyle name="SAPBEXfilterDrill 202" xfId="27342"/>
    <cellStyle name="SAPBEXfilterDrill 203" xfId="27370"/>
    <cellStyle name="SAPBEXfilterDrill 204" xfId="27397"/>
    <cellStyle name="SAPBEXfilterDrill 205" xfId="27557"/>
    <cellStyle name="SAPBEXfilterDrill 206" xfId="27504"/>
    <cellStyle name="SAPBEXfilterDrill 207" xfId="27535"/>
    <cellStyle name="SAPBEXfilterDrill 208" xfId="27530"/>
    <cellStyle name="SAPBEXfilterDrill 209" xfId="27507"/>
    <cellStyle name="SAPBEXfilterDrill 21" xfId="17622"/>
    <cellStyle name="SAPBEXfilterDrill 21 2" xfId="17623"/>
    <cellStyle name="SAPBEXfilterDrill 21 2 2" xfId="17624"/>
    <cellStyle name="SAPBEXfilterDrill 21 3" xfId="17625"/>
    <cellStyle name="SAPBEXfilterDrill 21 4" xfId="17626"/>
    <cellStyle name="SAPBEXfilterDrill 21 5" xfId="17627"/>
    <cellStyle name="SAPBEXfilterDrill 210" xfId="27584"/>
    <cellStyle name="SAPBEXfilterDrill 211" xfId="27613"/>
    <cellStyle name="SAPBEXfilterDrill 212" xfId="27642"/>
    <cellStyle name="SAPBEXfilterDrill 213" xfId="27671"/>
    <cellStyle name="SAPBEXfilterDrill 214" xfId="27700"/>
    <cellStyle name="SAPBEXfilterDrill 215" xfId="27729"/>
    <cellStyle name="SAPBEXfilterDrill 216" xfId="27758"/>
    <cellStyle name="SAPBEXfilterDrill 217" xfId="27787"/>
    <cellStyle name="SAPBEXfilterDrill 218" xfId="27816"/>
    <cellStyle name="SAPBEXfilterDrill 219" xfId="27845"/>
    <cellStyle name="SAPBEXfilterDrill 22" xfId="17628"/>
    <cellStyle name="SAPBEXfilterDrill 22 2" xfId="17629"/>
    <cellStyle name="SAPBEXfilterDrill 22 2 2" xfId="17630"/>
    <cellStyle name="SAPBEXfilterDrill 22 3" xfId="17631"/>
    <cellStyle name="SAPBEXfilterDrill 22 4" xfId="17632"/>
    <cellStyle name="SAPBEXfilterDrill 22 5" xfId="17633"/>
    <cellStyle name="SAPBEXfilterDrill 220" xfId="27874"/>
    <cellStyle name="SAPBEXfilterDrill 221" xfId="27903"/>
    <cellStyle name="SAPBEXfilterDrill 222" xfId="27932"/>
    <cellStyle name="SAPBEXfilterDrill 223" xfId="27961"/>
    <cellStyle name="SAPBEXfilterDrill 224" xfId="27990"/>
    <cellStyle name="SAPBEXfilterDrill 225" xfId="28137"/>
    <cellStyle name="SAPBEXfilterDrill 226" xfId="27841"/>
    <cellStyle name="SAPBEXfilterDrill 227" xfId="27957"/>
    <cellStyle name="SAPBEXfilterDrill 228" xfId="27899"/>
    <cellStyle name="SAPBEXfilterDrill 229" xfId="28134"/>
    <cellStyle name="SAPBEXfilterDrill 23" xfId="17634"/>
    <cellStyle name="SAPBEXfilterDrill 23 2" xfId="17635"/>
    <cellStyle name="SAPBEXfilterDrill 23 2 2" xfId="17636"/>
    <cellStyle name="SAPBEXfilterDrill 23 3" xfId="17637"/>
    <cellStyle name="SAPBEXfilterDrill 23 4" xfId="17638"/>
    <cellStyle name="SAPBEXfilterDrill 23 5" xfId="17639"/>
    <cellStyle name="SAPBEXfilterDrill 230" xfId="28164"/>
    <cellStyle name="SAPBEXfilterDrill 231" xfId="28193"/>
    <cellStyle name="SAPBEXfilterDrill 232" xfId="28222"/>
    <cellStyle name="SAPBEXfilterDrill 233" xfId="28251"/>
    <cellStyle name="SAPBEXfilterDrill 234" xfId="28280"/>
    <cellStyle name="SAPBEXfilterDrill 235" xfId="28309"/>
    <cellStyle name="SAPBEXfilterDrill 236" xfId="28338"/>
    <cellStyle name="SAPBEXfilterDrill 237" xfId="28367"/>
    <cellStyle name="SAPBEXfilterDrill 238" xfId="28396"/>
    <cellStyle name="SAPBEXfilterDrill 239" xfId="28425"/>
    <cellStyle name="SAPBEXfilterDrill 24" xfId="17640"/>
    <cellStyle name="SAPBEXfilterDrill 24 2" xfId="17641"/>
    <cellStyle name="SAPBEXfilterDrill 24 2 2" xfId="17642"/>
    <cellStyle name="SAPBEXfilterDrill 24 3" xfId="17643"/>
    <cellStyle name="SAPBEXfilterDrill 24 4" xfId="17644"/>
    <cellStyle name="SAPBEXfilterDrill 24 5" xfId="17645"/>
    <cellStyle name="SAPBEXfilterDrill 240" xfId="28247"/>
    <cellStyle name="SAPBEXfilterDrill 241" xfId="28276"/>
    <cellStyle name="SAPBEXfilterDrill 242" xfId="28450"/>
    <cellStyle name="SAPBEXfilterDrill 243" xfId="28334"/>
    <cellStyle name="SAPBEXfilterDrill 244" xfId="28363"/>
    <cellStyle name="SAPBEXfilterDrill 245" xfId="28510"/>
    <cellStyle name="SAPBEXfilterDrill 246" xfId="28535"/>
    <cellStyle name="SAPBEXfilterDrill 247" xfId="28564"/>
    <cellStyle name="SAPBEXfilterDrill 248" xfId="28591"/>
    <cellStyle name="SAPBEXfilterDrill 249" xfId="28617"/>
    <cellStyle name="SAPBEXfilterDrill 25" xfId="17646"/>
    <cellStyle name="SAPBEXfilterDrill 25 2" xfId="17647"/>
    <cellStyle name="SAPBEXfilterDrill 25 2 2" xfId="17648"/>
    <cellStyle name="SAPBEXfilterDrill 25 3" xfId="17649"/>
    <cellStyle name="SAPBEXfilterDrill 25 4" xfId="17650"/>
    <cellStyle name="SAPBEXfilterDrill 25 5" xfId="17651"/>
    <cellStyle name="SAPBEXfilterDrill 250" xfId="28643"/>
    <cellStyle name="SAPBEXfilterDrill 251" xfId="28669"/>
    <cellStyle name="SAPBEXfilterDrill 252" xfId="28695"/>
    <cellStyle name="SAPBEXfilterDrill 253" xfId="28947"/>
    <cellStyle name="SAPBEXfilterDrill 254" xfId="29017"/>
    <cellStyle name="SAPBEXfilterDrill 255" xfId="28931"/>
    <cellStyle name="SAPBEXfilterDrill 256" xfId="29034"/>
    <cellStyle name="SAPBEXfilterDrill 257" xfId="28986"/>
    <cellStyle name="SAPBEXfilterDrill 258" xfId="29063"/>
    <cellStyle name="SAPBEXfilterDrill 259" xfId="29092"/>
    <cellStyle name="SAPBEXfilterDrill 26" xfId="17652"/>
    <cellStyle name="SAPBEXfilterDrill 26 2" xfId="17653"/>
    <cellStyle name="SAPBEXfilterDrill 26 2 2" xfId="17654"/>
    <cellStyle name="SAPBEXfilterDrill 26 3" xfId="17655"/>
    <cellStyle name="SAPBEXfilterDrill 26 4" xfId="17656"/>
    <cellStyle name="SAPBEXfilterDrill 26 5" xfId="17657"/>
    <cellStyle name="SAPBEXfilterDrill 260" xfId="29120"/>
    <cellStyle name="SAPBEXfilterDrill 27" xfId="17658"/>
    <cellStyle name="SAPBEXfilterDrill 27 2" xfId="17659"/>
    <cellStyle name="SAPBEXfilterDrill 27 2 2" xfId="17660"/>
    <cellStyle name="SAPBEXfilterDrill 27 3" xfId="17661"/>
    <cellStyle name="SAPBEXfilterDrill 27 4" xfId="17662"/>
    <cellStyle name="SAPBEXfilterDrill 27 5" xfId="17663"/>
    <cellStyle name="SAPBEXfilterDrill 28" xfId="17664"/>
    <cellStyle name="SAPBEXfilterDrill 28 2" xfId="17665"/>
    <cellStyle name="SAPBEXfilterDrill 28 2 2" xfId="17666"/>
    <cellStyle name="SAPBEXfilterDrill 28 3" xfId="17667"/>
    <cellStyle name="SAPBEXfilterDrill 28 4" xfId="17668"/>
    <cellStyle name="SAPBEXfilterDrill 28 5" xfId="17669"/>
    <cellStyle name="SAPBEXfilterDrill 29" xfId="17670"/>
    <cellStyle name="SAPBEXfilterDrill 29 2" xfId="17671"/>
    <cellStyle name="SAPBEXfilterDrill 29 3" xfId="17672"/>
    <cellStyle name="SAPBEXfilterDrill 29 4" xfId="17673"/>
    <cellStyle name="SAPBEXfilterDrill 3" xfId="17674"/>
    <cellStyle name="SAPBEXfilterDrill 3 10" xfId="28949"/>
    <cellStyle name="SAPBEXfilterDrill 3 2" xfId="17675"/>
    <cellStyle name="SAPBEXfilterDrill 3 2 2" xfId="17676"/>
    <cellStyle name="SAPBEXfilterDrill 3 2 3" xfId="17677"/>
    <cellStyle name="SAPBEXfilterDrill 3 2 4" xfId="17678"/>
    <cellStyle name="SAPBEXfilterDrill 3 3" xfId="17679"/>
    <cellStyle name="SAPBEXfilterDrill 3 3 2" xfId="17680"/>
    <cellStyle name="SAPBEXfilterDrill 3 4" xfId="17681"/>
    <cellStyle name="SAPBEXfilterDrill 3 4 2" xfId="17682"/>
    <cellStyle name="SAPBEXfilterDrill 3 5" xfId="17683"/>
    <cellStyle name="SAPBEXfilterDrill 3 6" xfId="17684"/>
    <cellStyle name="SAPBEXfilterDrill 3 7" xfId="17685"/>
    <cellStyle name="SAPBEXfilterDrill 3 8" xfId="17686"/>
    <cellStyle name="SAPBEXfilterDrill 3 9" xfId="17687"/>
    <cellStyle name="SAPBEXfilterDrill 3_Logistica y Vtas" xfId="17688"/>
    <cellStyle name="SAPBEXfilterDrill 30" xfId="17689"/>
    <cellStyle name="SAPBEXfilterDrill 30 2" xfId="17690"/>
    <cellStyle name="SAPBEXfilterDrill 30 3" xfId="17691"/>
    <cellStyle name="SAPBEXfilterDrill 30 4" xfId="17692"/>
    <cellStyle name="SAPBEXfilterDrill 31" xfId="17693"/>
    <cellStyle name="SAPBEXfilterDrill 31 2" xfId="17694"/>
    <cellStyle name="SAPBEXfilterDrill 31 3" xfId="17695"/>
    <cellStyle name="SAPBEXfilterDrill 31 4" xfId="17696"/>
    <cellStyle name="SAPBEXfilterDrill 32" xfId="17697"/>
    <cellStyle name="SAPBEXfilterDrill 32 2" xfId="17698"/>
    <cellStyle name="SAPBEXfilterDrill 32 3" xfId="17699"/>
    <cellStyle name="SAPBEXfilterDrill 32 4" xfId="17700"/>
    <cellStyle name="SAPBEXfilterDrill 33" xfId="17701"/>
    <cellStyle name="SAPBEXfilterDrill 33 2" xfId="17702"/>
    <cellStyle name="SAPBEXfilterDrill 33 3" xfId="17703"/>
    <cellStyle name="SAPBEXfilterDrill 34" xfId="17704"/>
    <cellStyle name="SAPBEXfilterDrill 34 2" xfId="17705"/>
    <cellStyle name="SAPBEXfilterDrill 34 3" xfId="17706"/>
    <cellStyle name="SAPBEXfilterDrill 35" xfId="17707"/>
    <cellStyle name="SAPBEXfilterDrill 35 2" xfId="17708"/>
    <cellStyle name="SAPBEXfilterDrill 35 3" xfId="17709"/>
    <cellStyle name="SAPBEXfilterDrill 36" xfId="17710"/>
    <cellStyle name="SAPBEXfilterDrill 36 2" xfId="17711"/>
    <cellStyle name="SAPBEXfilterDrill 36 3" xfId="17712"/>
    <cellStyle name="SAPBEXfilterDrill 37" xfId="17713"/>
    <cellStyle name="SAPBEXfilterDrill 37 2" xfId="17714"/>
    <cellStyle name="SAPBEXfilterDrill 38" xfId="17715"/>
    <cellStyle name="SAPBEXfilterDrill 38 2" xfId="17716"/>
    <cellStyle name="SAPBEXfilterDrill 39" xfId="17717"/>
    <cellStyle name="SAPBEXfilterDrill 39 2" xfId="17718"/>
    <cellStyle name="SAPBEXfilterDrill 4" xfId="17719"/>
    <cellStyle name="SAPBEXfilterDrill 4 2" xfId="17720"/>
    <cellStyle name="SAPBEXfilterDrill 4 2 2" xfId="17721"/>
    <cellStyle name="SAPBEXfilterDrill 4 2 3" xfId="17722"/>
    <cellStyle name="SAPBEXfilterDrill 4 2 4" xfId="17723"/>
    <cellStyle name="SAPBEXfilterDrill 4 3" xfId="17724"/>
    <cellStyle name="SAPBEXfilterDrill 4 3 2" xfId="17725"/>
    <cellStyle name="SAPBEXfilterDrill 4 4" xfId="17726"/>
    <cellStyle name="SAPBEXfilterDrill 4 5" xfId="17727"/>
    <cellStyle name="SAPBEXfilterDrill 4 6" xfId="17728"/>
    <cellStyle name="SAPBEXfilterDrill 4 7" xfId="17729"/>
    <cellStyle name="SAPBEXfilterDrill 4_Logistica y Vtas" xfId="17730"/>
    <cellStyle name="SAPBEXfilterDrill 40" xfId="17731"/>
    <cellStyle name="SAPBEXfilterDrill 40 2" xfId="17732"/>
    <cellStyle name="SAPBEXfilterDrill 41" xfId="17733"/>
    <cellStyle name="SAPBEXfilterDrill 41 2" xfId="17734"/>
    <cellStyle name="SAPBEXfilterDrill 42" xfId="17735"/>
    <cellStyle name="SAPBEXfilterDrill 42 2" xfId="17736"/>
    <cellStyle name="SAPBEXfilterDrill 43" xfId="17737"/>
    <cellStyle name="SAPBEXfilterDrill 43 2" xfId="17738"/>
    <cellStyle name="SAPBEXfilterDrill 44" xfId="17739"/>
    <cellStyle name="SAPBEXfilterDrill 44 2" xfId="17740"/>
    <cellStyle name="SAPBEXfilterDrill 45" xfId="17741"/>
    <cellStyle name="SAPBEXfilterDrill 45 2" xfId="17742"/>
    <cellStyle name="SAPBEXfilterDrill 46" xfId="17743"/>
    <cellStyle name="SAPBEXfilterDrill 46 2" xfId="17744"/>
    <cellStyle name="SAPBEXfilterDrill 47" xfId="17745"/>
    <cellStyle name="SAPBEXfilterDrill 48" xfId="17746"/>
    <cellStyle name="SAPBEXfilterDrill 49" xfId="17747"/>
    <cellStyle name="SAPBEXfilterDrill 5" xfId="17748"/>
    <cellStyle name="SAPBEXfilterDrill 5 2" xfId="17749"/>
    <cellStyle name="SAPBEXfilterDrill 5 2 2" xfId="17750"/>
    <cellStyle name="SAPBEXfilterDrill 5 2 3" xfId="17751"/>
    <cellStyle name="SAPBEXfilterDrill 5 2 4" xfId="17752"/>
    <cellStyle name="SAPBEXfilterDrill 5 3" xfId="17753"/>
    <cellStyle name="SAPBEXfilterDrill 5 3 2" xfId="17754"/>
    <cellStyle name="SAPBEXfilterDrill 5 4" xfId="17755"/>
    <cellStyle name="SAPBEXfilterDrill 5 5" xfId="17756"/>
    <cellStyle name="SAPBEXfilterDrill 5 6" xfId="17757"/>
    <cellStyle name="SAPBEXfilterDrill 5_Logistica y Vtas" xfId="17758"/>
    <cellStyle name="SAPBEXfilterDrill 50" xfId="17759"/>
    <cellStyle name="SAPBEXfilterDrill 51" xfId="17760"/>
    <cellStyle name="SAPBEXfilterDrill 52" xfId="17761"/>
    <cellStyle name="SAPBEXfilterDrill 53" xfId="17762"/>
    <cellStyle name="SAPBEXfilterDrill 54" xfId="17763"/>
    <cellStyle name="SAPBEXfilterDrill 55" xfId="17764"/>
    <cellStyle name="SAPBEXfilterDrill 56" xfId="17765"/>
    <cellStyle name="SAPBEXfilterDrill 57" xfId="17766"/>
    <cellStyle name="SAPBEXfilterDrill 58" xfId="17767"/>
    <cellStyle name="SAPBEXfilterDrill 59" xfId="17768"/>
    <cellStyle name="SAPBEXfilterDrill 6" xfId="17769"/>
    <cellStyle name="SAPBEXfilterDrill 6 2" xfId="17770"/>
    <cellStyle name="SAPBEXfilterDrill 6 2 2" xfId="17771"/>
    <cellStyle name="SAPBEXfilterDrill 6 2 3" xfId="17772"/>
    <cellStyle name="SAPBEXfilterDrill 6 2 4" xfId="17773"/>
    <cellStyle name="SAPBEXfilterDrill 6 3" xfId="17774"/>
    <cellStyle name="SAPBEXfilterDrill 6 3 2" xfId="17775"/>
    <cellStyle name="SAPBEXfilterDrill 6 4" xfId="17776"/>
    <cellStyle name="SAPBEXfilterDrill 6 5" xfId="17777"/>
    <cellStyle name="SAPBEXfilterDrill 6 6" xfId="17778"/>
    <cellStyle name="SAPBEXfilterDrill 6_Logistica y Vtas" xfId="17779"/>
    <cellStyle name="SAPBEXfilterDrill 60" xfId="17780"/>
    <cellStyle name="SAPBEXfilterDrill 61" xfId="17781"/>
    <cellStyle name="SAPBEXfilterDrill 62" xfId="17782"/>
    <cellStyle name="SAPBEXfilterDrill 63" xfId="17783"/>
    <cellStyle name="SAPBEXfilterDrill 64" xfId="17784"/>
    <cellStyle name="SAPBEXfilterDrill 65" xfId="17785"/>
    <cellStyle name="SAPBEXfilterDrill 66" xfId="17786"/>
    <cellStyle name="SAPBEXfilterDrill 67" xfId="17787"/>
    <cellStyle name="SAPBEXfilterDrill 68" xfId="17788"/>
    <cellStyle name="SAPBEXfilterDrill 69" xfId="17789"/>
    <cellStyle name="SAPBEXfilterDrill 7" xfId="17790"/>
    <cellStyle name="SAPBEXfilterDrill 7 2" xfId="17791"/>
    <cellStyle name="SAPBEXfilterDrill 7 2 2" xfId="17792"/>
    <cellStyle name="SAPBEXfilterDrill 7 2 3" xfId="17793"/>
    <cellStyle name="SAPBEXfilterDrill 7 2 4" xfId="17794"/>
    <cellStyle name="SAPBEXfilterDrill 7 3" xfId="17795"/>
    <cellStyle name="SAPBEXfilterDrill 7 3 2" xfId="17796"/>
    <cellStyle name="SAPBEXfilterDrill 7 4" xfId="17797"/>
    <cellStyle name="SAPBEXfilterDrill 7 5" xfId="17798"/>
    <cellStyle name="SAPBEXfilterDrill 7 6" xfId="17799"/>
    <cellStyle name="SAPBEXfilterDrill 7_Logistica y Vtas" xfId="17800"/>
    <cellStyle name="SAPBEXfilterDrill 70" xfId="17801"/>
    <cellStyle name="SAPBEXfilterDrill 71" xfId="17802"/>
    <cellStyle name="SAPBEXfilterDrill 72" xfId="17803"/>
    <cellStyle name="SAPBEXfilterDrill 73" xfId="17804"/>
    <cellStyle name="SAPBEXfilterDrill 74" xfId="17805"/>
    <cellStyle name="SAPBEXfilterDrill 75" xfId="17806"/>
    <cellStyle name="SAPBEXfilterDrill 76" xfId="17807"/>
    <cellStyle name="SAPBEXfilterDrill 77" xfId="17808"/>
    <cellStyle name="SAPBEXfilterDrill 78" xfId="17809"/>
    <cellStyle name="SAPBEXfilterDrill 79" xfId="17810"/>
    <cellStyle name="SAPBEXfilterDrill 8" xfId="17811"/>
    <cellStyle name="SAPBEXfilterDrill 8 2" xfId="17812"/>
    <cellStyle name="SAPBEXfilterDrill 8 2 2" xfId="17813"/>
    <cellStyle name="SAPBEXfilterDrill 8 2 3" xfId="17814"/>
    <cellStyle name="SAPBEXfilterDrill 8 2 4" xfId="17815"/>
    <cellStyle name="SAPBEXfilterDrill 8 3" xfId="17816"/>
    <cellStyle name="SAPBEXfilterDrill 8 3 2" xfId="17817"/>
    <cellStyle name="SAPBEXfilterDrill 8 4" xfId="17818"/>
    <cellStyle name="SAPBEXfilterDrill 8 5" xfId="17819"/>
    <cellStyle name="SAPBEXfilterDrill 8 6" xfId="17820"/>
    <cellStyle name="SAPBEXfilterDrill 8_Logistica y Vtas" xfId="17821"/>
    <cellStyle name="SAPBEXfilterDrill 80" xfId="17822"/>
    <cellStyle name="SAPBEXfilterDrill 81" xfId="17823"/>
    <cellStyle name="SAPBEXfilterDrill 82" xfId="17824"/>
    <cellStyle name="SAPBEXfilterDrill 83" xfId="17825"/>
    <cellStyle name="SAPBEXfilterDrill 84" xfId="17497"/>
    <cellStyle name="SAPBEXfilterDrill 85" xfId="24079"/>
    <cellStyle name="SAPBEXfilterDrill 86" xfId="24120"/>
    <cellStyle name="SAPBEXfilterDrill 87" xfId="24095"/>
    <cellStyle name="SAPBEXfilterDrill 88" xfId="24186"/>
    <cellStyle name="SAPBEXfilterDrill 89" xfId="24151"/>
    <cellStyle name="SAPBEXfilterDrill 9" xfId="17826"/>
    <cellStyle name="SAPBEXfilterDrill 9 2" xfId="17827"/>
    <cellStyle name="SAPBEXfilterDrill 9 2 2" xfId="17828"/>
    <cellStyle name="SAPBEXfilterDrill 9 2 3" xfId="17829"/>
    <cellStyle name="SAPBEXfilterDrill 9 2 4" xfId="17830"/>
    <cellStyle name="SAPBEXfilterDrill 9 3" xfId="17831"/>
    <cellStyle name="SAPBEXfilterDrill 9 3 2" xfId="17832"/>
    <cellStyle name="SAPBEXfilterDrill 9 4" xfId="17833"/>
    <cellStyle name="SAPBEXfilterDrill 9 5" xfId="17834"/>
    <cellStyle name="SAPBEXfilterDrill 9 6" xfId="17835"/>
    <cellStyle name="SAPBEXfilterDrill 9_Logistica y Vtas" xfId="17836"/>
    <cellStyle name="SAPBEXfilterDrill 90" xfId="24240"/>
    <cellStyle name="SAPBEXfilterDrill 91" xfId="24238"/>
    <cellStyle name="SAPBEXfilterDrill 92" xfId="24293"/>
    <cellStyle name="SAPBEXfilterDrill 93" xfId="24286"/>
    <cellStyle name="SAPBEXfilterDrill 94" xfId="24319"/>
    <cellStyle name="SAPBEXfilterDrill 95" xfId="24346"/>
    <cellStyle name="SAPBEXfilterDrill 96" xfId="24374"/>
    <cellStyle name="SAPBEXfilterDrill 97" xfId="24402"/>
    <cellStyle name="SAPBEXfilterDrill 98" xfId="24457"/>
    <cellStyle name="SAPBEXfilterDrill 99" xfId="24455"/>
    <cellStyle name="SAPBEXfilterDrill_1Modelo Plantillas Mandato SISS Junio 09 entrega" xfId="17837"/>
    <cellStyle name="SAPBEXfilterItem" xfId="41"/>
    <cellStyle name="SAPBEXfilterItem 10" xfId="17839"/>
    <cellStyle name="SAPBEXfilterItem 10 2" xfId="17840"/>
    <cellStyle name="SAPBEXfilterItem 10 3" xfId="17841"/>
    <cellStyle name="SAPBEXfilterItem 10_Logistica y Vtas" xfId="17842"/>
    <cellStyle name="SAPBEXfilterItem 11" xfId="17843"/>
    <cellStyle name="SAPBEXfilterItem 11 2" xfId="17844"/>
    <cellStyle name="SAPBEXfilterItem 11 3" xfId="17845"/>
    <cellStyle name="SAPBEXfilterItem 11_Logistica y Vtas" xfId="17846"/>
    <cellStyle name="SAPBEXfilterItem 12" xfId="17847"/>
    <cellStyle name="SAPBEXfilterItem 12 2" xfId="17848"/>
    <cellStyle name="SAPBEXfilterItem 12 3" xfId="17849"/>
    <cellStyle name="SAPBEXfilterItem 12_Logistica y Vtas" xfId="17850"/>
    <cellStyle name="SAPBEXfilterItem 13" xfId="17851"/>
    <cellStyle name="SAPBEXfilterItem 13 2" xfId="17852"/>
    <cellStyle name="SAPBEXfilterItem 14" xfId="17853"/>
    <cellStyle name="SAPBEXfilterItem 14 2" xfId="17854"/>
    <cellStyle name="SAPBEXfilterItem 15" xfId="17855"/>
    <cellStyle name="SAPBEXfilterItem 15 2" xfId="17856"/>
    <cellStyle name="SAPBEXfilterItem 16" xfId="17857"/>
    <cellStyle name="SAPBEXfilterItem 16 2" xfId="17858"/>
    <cellStyle name="SAPBEXfilterItem 17" xfId="17859"/>
    <cellStyle name="SAPBEXfilterItem 17 2" xfId="17860"/>
    <cellStyle name="SAPBEXfilterItem 18" xfId="17861"/>
    <cellStyle name="SAPBEXfilterItem 18 2" xfId="17862"/>
    <cellStyle name="SAPBEXfilterItem 19" xfId="17863"/>
    <cellStyle name="SAPBEXfilterItem 19 2" xfId="17864"/>
    <cellStyle name="SAPBEXfilterItem 2" xfId="17865"/>
    <cellStyle name="SAPBEXfilterItem 2 2" xfId="17866"/>
    <cellStyle name="SAPBEXfilterItem 2 2 2" xfId="17867"/>
    <cellStyle name="SAPBEXfilterItem 2 2 2 2" xfId="17868"/>
    <cellStyle name="SAPBEXfilterItem 2 2 3" xfId="17869"/>
    <cellStyle name="SAPBEXfilterItem 2 2 4" xfId="17870"/>
    <cellStyle name="SAPBEXfilterItem 2 2 5" xfId="28952"/>
    <cellStyle name="SAPBEXfilterItem 2 3" xfId="17871"/>
    <cellStyle name="SAPBEXfilterItem 2 4" xfId="17872"/>
    <cellStyle name="SAPBEXfilterItem 2 5" xfId="17873"/>
    <cellStyle name="SAPBEXfilterItem 2 6" xfId="17874"/>
    <cellStyle name="SAPBEXfilterItem 2 7" xfId="28951"/>
    <cellStyle name="SAPBEXfilterItem 2_AECM 8909035321" xfId="17875"/>
    <cellStyle name="SAPBEXfilterItem 20" xfId="17876"/>
    <cellStyle name="SAPBEXfilterItem 21" xfId="17877"/>
    <cellStyle name="SAPBEXfilterItem 22" xfId="17878"/>
    <cellStyle name="SAPBEXfilterItem 23" xfId="17879"/>
    <cellStyle name="SAPBEXfilterItem 24" xfId="17880"/>
    <cellStyle name="SAPBEXfilterItem 25" xfId="17881"/>
    <cellStyle name="SAPBEXfilterItem 26" xfId="17882"/>
    <cellStyle name="SAPBEXfilterItem 27" xfId="17883"/>
    <cellStyle name="SAPBEXfilterItem 28" xfId="17884"/>
    <cellStyle name="SAPBEXfilterItem 29" xfId="17885"/>
    <cellStyle name="SAPBEXfilterItem 3" xfId="17886"/>
    <cellStyle name="SAPBEXfilterItem 3 2" xfId="17887"/>
    <cellStyle name="SAPBEXfilterItem 3 2 2" xfId="17888"/>
    <cellStyle name="SAPBEXfilterItem 3 3" xfId="17889"/>
    <cellStyle name="SAPBEXfilterItem 3 4" xfId="17890"/>
    <cellStyle name="SAPBEXfilterItem 3 5" xfId="17891"/>
    <cellStyle name="SAPBEXfilterItem 3 6" xfId="17892"/>
    <cellStyle name="SAPBEXfilterItem 3 7" xfId="28953"/>
    <cellStyle name="SAPBEXfilterItem 3_Logistica y Vtas" xfId="17893"/>
    <cellStyle name="SAPBEXfilterItem 30" xfId="17894"/>
    <cellStyle name="SAPBEXfilterItem 31" xfId="17895"/>
    <cellStyle name="SAPBEXfilterItem 32" xfId="17896"/>
    <cellStyle name="SAPBEXfilterItem 33" xfId="17897"/>
    <cellStyle name="SAPBEXfilterItem 34" xfId="17898"/>
    <cellStyle name="SAPBEXfilterItem 35" xfId="17899"/>
    <cellStyle name="SAPBEXfilterItem 36" xfId="17900"/>
    <cellStyle name="SAPBEXfilterItem 37" xfId="17901"/>
    <cellStyle name="SAPBEXfilterItem 38" xfId="17902"/>
    <cellStyle name="SAPBEXfilterItem 39" xfId="17903"/>
    <cellStyle name="SAPBEXfilterItem 4" xfId="17904"/>
    <cellStyle name="SAPBEXfilterItem 4 2" xfId="17905"/>
    <cellStyle name="SAPBEXfilterItem 4 2 2" xfId="17906"/>
    <cellStyle name="SAPBEXfilterItem 4 3" xfId="17907"/>
    <cellStyle name="SAPBEXfilterItem 4_Logistica y Vtas" xfId="17908"/>
    <cellStyle name="SAPBEXfilterItem 40" xfId="17909"/>
    <cellStyle name="SAPBEXfilterItem 41" xfId="17910"/>
    <cellStyle name="SAPBEXfilterItem 42" xfId="17911"/>
    <cellStyle name="SAPBEXfilterItem 43" xfId="17912"/>
    <cellStyle name="SAPBEXfilterItem 44" xfId="17913"/>
    <cellStyle name="SAPBEXfilterItem 45" xfId="17914"/>
    <cellStyle name="SAPBEXfilterItem 46" xfId="17915"/>
    <cellStyle name="SAPBEXfilterItem 47" xfId="17916"/>
    <cellStyle name="SAPBEXfilterItem 48" xfId="17838"/>
    <cellStyle name="SAPBEXfilterItem 49" xfId="28950"/>
    <cellStyle name="SAPBEXfilterItem 5" xfId="17917"/>
    <cellStyle name="SAPBEXfilterItem 5 2" xfId="17918"/>
    <cellStyle name="SAPBEXfilterItem 5 3" xfId="17919"/>
    <cellStyle name="SAPBEXfilterItem 5_Logistica y Vtas" xfId="17920"/>
    <cellStyle name="SAPBEXfilterItem 50" xfId="29019"/>
    <cellStyle name="SAPBEXfilterItem 51" xfId="28940"/>
    <cellStyle name="SAPBEXfilterItem 52" xfId="29039"/>
    <cellStyle name="SAPBEXfilterItem 53" xfId="29000"/>
    <cellStyle name="SAPBEXfilterItem 54" xfId="29067"/>
    <cellStyle name="SAPBEXfilterItem 55" xfId="29095"/>
    <cellStyle name="SAPBEXfilterItem 56" xfId="29147"/>
    <cellStyle name="SAPBEXfilterItem 6" xfId="17921"/>
    <cellStyle name="SAPBEXfilterItem 6 2" xfId="17922"/>
    <cellStyle name="SAPBEXfilterItem 6 3" xfId="17923"/>
    <cellStyle name="SAPBEXfilterItem 6_Logistica y Vtas" xfId="17924"/>
    <cellStyle name="SAPBEXfilterItem 7" xfId="17925"/>
    <cellStyle name="SAPBEXfilterItem 7 2" xfId="17926"/>
    <cellStyle name="SAPBEXfilterItem 7 3" xfId="17927"/>
    <cellStyle name="SAPBEXfilterItem 7_Logistica y Vtas" xfId="17928"/>
    <cellStyle name="SAPBEXfilterItem 8" xfId="17929"/>
    <cellStyle name="SAPBEXfilterItem 8 2" xfId="17930"/>
    <cellStyle name="SAPBEXfilterItem 8 3" xfId="17931"/>
    <cellStyle name="SAPBEXfilterItem 8_Logistica y Vtas" xfId="17932"/>
    <cellStyle name="SAPBEXfilterItem 9" xfId="17933"/>
    <cellStyle name="SAPBEXfilterItem 9 2" xfId="17934"/>
    <cellStyle name="SAPBEXfilterItem 9 3" xfId="17935"/>
    <cellStyle name="SAPBEXfilterItem 9_Logistica y Vtas" xfId="17936"/>
    <cellStyle name="SAPBEXfilterItem_AECM 8909035321" xfId="17937"/>
    <cellStyle name="SAPBEXfilterText" xfId="42"/>
    <cellStyle name="SAPBEXfilterText 10" xfId="17939"/>
    <cellStyle name="SAPBEXfilterText 10 2" xfId="17940"/>
    <cellStyle name="SAPBEXfilterText 10 2 2" xfId="17941"/>
    <cellStyle name="SAPBEXfilterText 10 2 3" xfId="17942"/>
    <cellStyle name="SAPBEXfilterText 10 3" xfId="17943"/>
    <cellStyle name="SAPBEXfilterText 10 4" xfId="17944"/>
    <cellStyle name="SAPBEXfilterText 10_Logistica y Vtas" xfId="17945"/>
    <cellStyle name="SAPBEXfilterText 11" xfId="17946"/>
    <cellStyle name="SAPBEXfilterText 11 2" xfId="17947"/>
    <cellStyle name="SAPBEXfilterText 11 2 2" xfId="17948"/>
    <cellStyle name="SAPBEXfilterText 11 3" xfId="17949"/>
    <cellStyle name="SAPBEXfilterText 11_Logistica y Vtas" xfId="17950"/>
    <cellStyle name="SAPBEXfilterText 12" xfId="17951"/>
    <cellStyle name="SAPBEXfilterText 12 2" xfId="17952"/>
    <cellStyle name="SAPBEXfilterText 12 2 2" xfId="17953"/>
    <cellStyle name="SAPBEXfilterText 12 3" xfId="17954"/>
    <cellStyle name="SAPBEXfilterText 12_Logistica y Vtas" xfId="17955"/>
    <cellStyle name="SAPBEXfilterText 13" xfId="17956"/>
    <cellStyle name="SAPBEXfilterText 13 2" xfId="17957"/>
    <cellStyle name="SAPBEXfilterText 14" xfId="17958"/>
    <cellStyle name="SAPBEXfilterText 14 2" xfId="17959"/>
    <cellStyle name="SAPBEXfilterText 15" xfId="17960"/>
    <cellStyle name="SAPBEXfilterText 15 2" xfId="17961"/>
    <cellStyle name="SAPBEXfilterText 16" xfId="17962"/>
    <cellStyle name="SAPBEXfilterText 16 2" xfId="17963"/>
    <cellStyle name="SAPBEXfilterText 17" xfId="17964"/>
    <cellStyle name="SAPBEXfilterText 17 2" xfId="17965"/>
    <cellStyle name="SAPBEXfilterText 18" xfId="17966"/>
    <cellStyle name="SAPBEXfilterText 18 2" xfId="17967"/>
    <cellStyle name="SAPBEXfilterText 19" xfId="17968"/>
    <cellStyle name="SAPBEXfilterText 19 2" xfId="17969"/>
    <cellStyle name="SAPBEXfilterText 2" xfId="17970"/>
    <cellStyle name="SAPBEXfilterText 2 2" xfId="17971"/>
    <cellStyle name="SAPBEXfilterText 2 2 2" xfId="17972"/>
    <cellStyle name="SAPBEXfilterText 2 2 2 2" xfId="17973"/>
    <cellStyle name="SAPBEXfilterText 2 2 3" xfId="17974"/>
    <cellStyle name="SAPBEXfilterText 2 2 4" xfId="17975"/>
    <cellStyle name="SAPBEXfilterText 2 3" xfId="17976"/>
    <cellStyle name="SAPBEXfilterText 2 4" xfId="17977"/>
    <cellStyle name="SAPBEXfilterText 2 5" xfId="17978"/>
    <cellStyle name="SAPBEXfilterText 2 6" xfId="17979"/>
    <cellStyle name="SAPBEXfilterText 2 7" xfId="17980"/>
    <cellStyle name="SAPBEXfilterText 2 8" xfId="17981"/>
    <cellStyle name="SAPBEXfilterText 2 9" xfId="28955"/>
    <cellStyle name="SAPBEXfilterText 2_AECM 8909035321" xfId="17982"/>
    <cellStyle name="SAPBEXfilterText 20" xfId="17983"/>
    <cellStyle name="SAPBEXfilterText 20 2" xfId="17984"/>
    <cellStyle name="SAPBEXfilterText 21" xfId="17985"/>
    <cellStyle name="SAPBEXfilterText 22" xfId="17986"/>
    <cellStyle name="SAPBEXfilterText 23" xfId="17987"/>
    <cellStyle name="SAPBEXfilterText 24" xfId="17988"/>
    <cellStyle name="SAPBEXfilterText 25" xfId="17989"/>
    <cellStyle name="SAPBEXfilterText 26" xfId="17990"/>
    <cellStyle name="SAPBEXfilterText 27" xfId="17991"/>
    <cellStyle name="SAPBEXfilterText 28" xfId="17992"/>
    <cellStyle name="SAPBEXfilterText 29" xfId="17993"/>
    <cellStyle name="SAPBEXfilterText 3" xfId="17994"/>
    <cellStyle name="SAPBEXfilterText 3 2" xfId="17995"/>
    <cellStyle name="SAPBEXfilterText 3 2 2" xfId="17996"/>
    <cellStyle name="SAPBEXfilterText 3 2 3" xfId="17997"/>
    <cellStyle name="SAPBEXfilterText 3 3" xfId="17998"/>
    <cellStyle name="SAPBEXfilterText 3 4" xfId="17999"/>
    <cellStyle name="SAPBEXfilterText 3 5" xfId="18000"/>
    <cellStyle name="SAPBEXfilterText 3 6" xfId="18001"/>
    <cellStyle name="SAPBEXfilterText 3 7" xfId="18002"/>
    <cellStyle name="SAPBEXfilterText 3_Logistica y Vtas" xfId="18003"/>
    <cellStyle name="SAPBEXfilterText 30" xfId="18004"/>
    <cellStyle name="SAPBEXfilterText 31" xfId="18005"/>
    <cellStyle name="SAPBEXfilterText 32" xfId="18006"/>
    <cellStyle name="SAPBEXfilterText 33" xfId="18007"/>
    <cellStyle name="SAPBEXfilterText 34" xfId="18008"/>
    <cellStyle name="SAPBEXfilterText 35" xfId="18009"/>
    <cellStyle name="SAPBEXfilterText 36" xfId="18010"/>
    <cellStyle name="SAPBEXfilterText 37" xfId="18011"/>
    <cellStyle name="SAPBEXfilterText 38" xfId="18012"/>
    <cellStyle name="SAPBEXfilterText 39" xfId="18013"/>
    <cellStyle name="SAPBEXfilterText 4" xfId="18014"/>
    <cellStyle name="SAPBEXfilterText 4 2" xfId="18015"/>
    <cellStyle name="SAPBEXfilterText 4 2 2" xfId="18016"/>
    <cellStyle name="SAPBEXfilterText 4 2 3" xfId="18017"/>
    <cellStyle name="SAPBEXfilterText 4 3" xfId="18018"/>
    <cellStyle name="SAPBEXfilterText 4 4" xfId="18019"/>
    <cellStyle name="SAPBEXfilterText 4 5" xfId="18020"/>
    <cellStyle name="SAPBEXfilterText 4 6" xfId="18021"/>
    <cellStyle name="SAPBEXfilterText 4 7" xfId="18022"/>
    <cellStyle name="SAPBEXfilterText 4_Logistica y Vtas" xfId="18023"/>
    <cellStyle name="SAPBEXfilterText 40" xfId="18024"/>
    <cellStyle name="SAPBEXfilterText 41" xfId="18025"/>
    <cellStyle name="SAPBEXfilterText 42" xfId="18026"/>
    <cellStyle name="SAPBEXfilterText 43" xfId="18027"/>
    <cellStyle name="SAPBEXfilterText 44" xfId="18028"/>
    <cellStyle name="SAPBEXfilterText 45" xfId="18029"/>
    <cellStyle name="SAPBEXfilterText 46" xfId="18030"/>
    <cellStyle name="SAPBEXfilterText 47" xfId="18031"/>
    <cellStyle name="SAPBEXfilterText 48" xfId="17938"/>
    <cellStyle name="SAPBEXfilterText 5" xfId="18032"/>
    <cellStyle name="SAPBEXfilterText 5 2" xfId="18033"/>
    <cellStyle name="SAPBEXfilterText 5 2 2" xfId="18034"/>
    <cellStyle name="SAPBEXfilterText 5 2 3" xfId="18035"/>
    <cellStyle name="SAPBEXfilterText 5 3" xfId="18036"/>
    <cellStyle name="SAPBEXfilterText 5 4" xfId="18037"/>
    <cellStyle name="SAPBEXfilterText 5 5" xfId="18038"/>
    <cellStyle name="SAPBEXfilterText 5 6" xfId="18039"/>
    <cellStyle name="SAPBEXfilterText 5 7" xfId="18040"/>
    <cellStyle name="SAPBEXfilterText 5_Logistica y Vtas" xfId="18041"/>
    <cellStyle name="SAPBEXfilterText 6" xfId="18042"/>
    <cellStyle name="SAPBEXfilterText 6 2" xfId="18043"/>
    <cellStyle name="SAPBEXfilterText 6 2 2" xfId="18044"/>
    <cellStyle name="SAPBEXfilterText 6 2 3" xfId="18045"/>
    <cellStyle name="SAPBEXfilterText 6 3" xfId="18046"/>
    <cellStyle name="SAPBEXfilterText 6 4" xfId="18047"/>
    <cellStyle name="SAPBEXfilterText 6 5" xfId="18048"/>
    <cellStyle name="SAPBEXfilterText 6 6" xfId="18049"/>
    <cellStyle name="SAPBEXfilterText 6 7" xfId="18050"/>
    <cellStyle name="SAPBEXfilterText 6_Logistica y Vtas" xfId="18051"/>
    <cellStyle name="SAPBEXfilterText 7" xfId="18052"/>
    <cellStyle name="SAPBEXfilterText 7 2" xfId="18053"/>
    <cellStyle name="SAPBEXfilterText 7 2 2" xfId="18054"/>
    <cellStyle name="SAPBEXfilterText 7 2 3" xfId="18055"/>
    <cellStyle name="SAPBEXfilterText 7 3" xfId="18056"/>
    <cellStyle name="SAPBEXfilterText 7 4" xfId="18057"/>
    <cellStyle name="SAPBEXfilterText 7 5" xfId="18058"/>
    <cellStyle name="SAPBEXfilterText 7 6" xfId="18059"/>
    <cellStyle name="SAPBEXfilterText 7 7" xfId="18060"/>
    <cellStyle name="SAPBEXfilterText 7_Logistica y Vtas" xfId="18061"/>
    <cellStyle name="SAPBEXfilterText 8" xfId="18062"/>
    <cellStyle name="SAPBEXfilterText 8 2" xfId="18063"/>
    <cellStyle name="SAPBEXfilterText 8 2 2" xfId="18064"/>
    <cellStyle name="SAPBEXfilterText 8 2 3" xfId="18065"/>
    <cellStyle name="SAPBEXfilterText 8 3" xfId="18066"/>
    <cellStyle name="SAPBEXfilterText 8 4" xfId="18067"/>
    <cellStyle name="SAPBEXfilterText 8 5" xfId="18068"/>
    <cellStyle name="SAPBEXfilterText 8 6" xfId="18069"/>
    <cellStyle name="SAPBEXfilterText 8 7" xfId="18070"/>
    <cellStyle name="SAPBEXfilterText 8_Logistica y Vtas" xfId="18071"/>
    <cellStyle name="SAPBEXfilterText 9" xfId="18072"/>
    <cellStyle name="SAPBEXfilterText 9 2" xfId="18073"/>
    <cellStyle name="SAPBEXfilterText 9 2 2" xfId="18074"/>
    <cellStyle name="SAPBEXfilterText 9 2 3" xfId="18075"/>
    <cellStyle name="SAPBEXfilterText 9 3" xfId="18076"/>
    <cellStyle name="SAPBEXfilterText 9 4" xfId="18077"/>
    <cellStyle name="SAPBEXfilterText 9 5" xfId="18078"/>
    <cellStyle name="SAPBEXfilterText 9_Logistica y Vtas" xfId="18079"/>
    <cellStyle name="SAPBEXfilterText_AECM 8909035321" xfId="18080"/>
    <cellStyle name="SAPBEXformats" xfId="43"/>
    <cellStyle name="SAPBEXformats 10" xfId="18082"/>
    <cellStyle name="SAPBEXformats 10 2" xfId="18083"/>
    <cellStyle name="SAPBEXformats 10 2 2" xfId="18084"/>
    <cellStyle name="SAPBEXformats 10 2 3" xfId="18085"/>
    <cellStyle name="SAPBEXformats 10 2 4" xfId="18086"/>
    <cellStyle name="SAPBEXformats 10 3" xfId="18087"/>
    <cellStyle name="SAPBEXformats 10 3 2" xfId="18088"/>
    <cellStyle name="SAPBEXformats 10 4" xfId="18089"/>
    <cellStyle name="SAPBEXformats 10 5" xfId="18090"/>
    <cellStyle name="SAPBEXformats 10 6" xfId="18091"/>
    <cellStyle name="SAPBEXformats 10_Logistica y Vtas" xfId="18092"/>
    <cellStyle name="SAPBEXformats 100" xfId="24511"/>
    <cellStyle name="SAPBEXformats 101" xfId="24528"/>
    <cellStyle name="SAPBEXformats 102" xfId="24577"/>
    <cellStyle name="SAPBEXformats 103" xfId="24605"/>
    <cellStyle name="SAPBEXformats 104" xfId="24632"/>
    <cellStyle name="SAPBEXformats 105" xfId="24660"/>
    <cellStyle name="SAPBEXformats 106" xfId="24683"/>
    <cellStyle name="SAPBEXformats 107" xfId="24717"/>
    <cellStyle name="SAPBEXformats 108" xfId="24743"/>
    <cellStyle name="SAPBEXformats 109" xfId="24768"/>
    <cellStyle name="SAPBEXformats 11" xfId="18093"/>
    <cellStyle name="SAPBEXformats 11 2" xfId="18094"/>
    <cellStyle name="SAPBEXformats 11 2 2" xfId="18095"/>
    <cellStyle name="SAPBEXformats 11 2 3" xfId="18096"/>
    <cellStyle name="SAPBEXformats 11 2 4" xfId="18097"/>
    <cellStyle name="SAPBEXformats 11 3" xfId="18098"/>
    <cellStyle name="SAPBEXformats 11 3 2" xfId="18099"/>
    <cellStyle name="SAPBEXformats 11 4" xfId="18100"/>
    <cellStyle name="SAPBEXformats 11 5" xfId="18101"/>
    <cellStyle name="SAPBEXformats 11 6" xfId="18102"/>
    <cellStyle name="SAPBEXformats 11_Logistica y Vtas" xfId="18103"/>
    <cellStyle name="SAPBEXformats 110" xfId="24795"/>
    <cellStyle name="SAPBEXformats 111" xfId="24821"/>
    <cellStyle name="SAPBEXformats 112" xfId="24836"/>
    <cellStyle name="SAPBEXformats 113" xfId="24881"/>
    <cellStyle name="SAPBEXformats 114" xfId="24908"/>
    <cellStyle name="SAPBEXformats 115" xfId="24935"/>
    <cellStyle name="SAPBEXformats 116" xfId="24961"/>
    <cellStyle name="SAPBEXformats 117" xfId="24979"/>
    <cellStyle name="SAPBEXformats 118" xfId="25034"/>
    <cellStyle name="SAPBEXformats 119" xfId="25004"/>
    <cellStyle name="SAPBEXformats 12" xfId="18104"/>
    <cellStyle name="SAPBEXformats 12 2" xfId="18105"/>
    <cellStyle name="SAPBEXformats 12 2 2" xfId="18106"/>
    <cellStyle name="SAPBEXformats 12 2 3" xfId="18107"/>
    <cellStyle name="SAPBEXformats 12 2 4" xfId="18108"/>
    <cellStyle name="SAPBEXformats 12 3" xfId="18109"/>
    <cellStyle name="SAPBEXformats 12 4" xfId="18110"/>
    <cellStyle name="SAPBEXformats 12 5" xfId="18111"/>
    <cellStyle name="SAPBEXformats 12_Logistica y Vtas" xfId="18112"/>
    <cellStyle name="SAPBEXformats 120" xfId="25124"/>
    <cellStyle name="SAPBEXformats 121" xfId="25098"/>
    <cellStyle name="SAPBEXformats 122" xfId="25053"/>
    <cellStyle name="SAPBEXformats 123" xfId="25083"/>
    <cellStyle name="SAPBEXformats 124" xfId="25213"/>
    <cellStyle name="SAPBEXformats 125" xfId="25183"/>
    <cellStyle name="SAPBEXformats 126" xfId="25318"/>
    <cellStyle name="SAPBEXformats 127" xfId="25267"/>
    <cellStyle name="SAPBEXformats 128" xfId="25237"/>
    <cellStyle name="SAPBEXformats 129" xfId="25290"/>
    <cellStyle name="SAPBEXformats 13" xfId="18113"/>
    <cellStyle name="SAPBEXformats 13 2" xfId="18114"/>
    <cellStyle name="SAPBEXformats 13 2 2" xfId="18115"/>
    <cellStyle name="SAPBEXformats 13 2 3" xfId="18116"/>
    <cellStyle name="SAPBEXformats 13 3" xfId="18117"/>
    <cellStyle name="SAPBEXformats 13 4" xfId="18118"/>
    <cellStyle name="SAPBEXformats 13 5" xfId="18119"/>
    <cellStyle name="SAPBEXformats 130" xfId="25367"/>
    <cellStyle name="SAPBEXformats 131" xfId="25394"/>
    <cellStyle name="SAPBEXformats 132" xfId="25420"/>
    <cellStyle name="SAPBEXformats 133" xfId="25440"/>
    <cellStyle name="SAPBEXformats 134" xfId="25466"/>
    <cellStyle name="SAPBEXformats 135" xfId="25490"/>
    <cellStyle name="SAPBEXformats 136" xfId="25533"/>
    <cellStyle name="SAPBEXformats 137" xfId="25559"/>
    <cellStyle name="SAPBEXformats 138" xfId="25574"/>
    <cellStyle name="SAPBEXformats 139" xfId="25617"/>
    <cellStyle name="SAPBEXformats 14" xfId="18120"/>
    <cellStyle name="SAPBEXformats 14 2" xfId="18121"/>
    <cellStyle name="SAPBEXformats 14 2 2" xfId="18122"/>
    <cellStyle name="SAPBEXformats 14 3" xfId="18123"/>
    <cellStyle name="SAPBEXformats 14 4" xfId="18124"/>
    <cellStyle name="SAPBEXformats 14 5" xfId="18125"/>
    <cellStyle name="SAPBEXformats 140" xfId="25643"/>
    <cellStyle name="SAPBEXformats 141" xfId="25658"/>
    <cellStyle name="SAPBEXformats 142" xfId="25701"/>
    <cellStyle name="SAPBEXformats 143" xfId="25727"/>
    <cellStyle name="SAPBEXformats 144" xfId="25742"/>
    <cellStyle name="SAPBEXformats 145" xfId="25785"/>
    <cellStyle name="SAPBEXformats 146" xfId="25811"/>
    <cellStyle name="SAPBEXformats 147" xfId="25829"/>
    <cellStyle name="SAPBEXformats 148" xfId="25854"/>
    <cellStyle name="SAPBEXformats 149" xfId="25898"/>
    <cellStyle name="SAPBEXformats 15" xfId="18126"/>
    <cellStyle name="SAPBEXformats 15 2" xfId="18127"/>
    <cellStyle name="SAPBEXformats 15 2 2" xfId="18128"/>
    <cellStyle name="SAPBEXformats 15 3" xfId="18129"/>
    <cellStyle name="SAPBEXformats 15 4" xfId="18130"/>
    <cellStyle name="SAPBEXformats 15 5" xfId="18131"/>
    <cellStyle name="SAPBEXformats 150" xfId="25925"/>
    <cellStyle name="SAPBEXformats 151" xfId="25951"/>
    <cellStyle name="SAPBEXformats 152" xfId="25966"/>
    <cellStyle name="SAPBEXformats 153" xfId="26010"/>
    <cellStyle name="SAPBEXformats 154" xfId="26037"/>
    <cellStyle name="SAPBEXformats 155" xfId="26063"/>
    <cellStyle name="SAPBEXformats 156" xfId="26078"/>
    <cellStyle name="SAPBEXformats 157" xfId="26124"/>
    <cellStyle name="SAPBEXformats 158" xfId="26150"/>
    <cellStyle name="SAPBEXformats 159" xfId="26165"/>
    <cellStyle name="SAPBEXformats 16" xfId="18132"/>
    <cellStyle name="SAPBEXformats 16 2" xfId="18133"/>
    <cellStyle name="SAPBEXformats 16 2 2" xfId="18134"/>
    <cellStyle name="SAPBEXformats 16 3" xfId="18135"/>
    <cellStyle name="SAPBEXformats 16 4" xfId="18136"/>
    <cellStyle name="SAPBEXformats 16 5" xfId="18137"/>
    <cellStyle name="SAPBEXformats 160" xfId="26211"/>
    <cellStyle name="SAPBEXformats 161" xfId="26241"/>
    <cellStyle name="SAPBEXformats 162" xfId="26303"/>
    <cellStyle name="SAPBEXformats 163" xfId="26330"/>
    <cellStyle name="SAPBEXformats 164" xfId="26357"/>
    <cellStyle name="SAPBEXformats 165" xfId="26381"/>
    <cellStyle name="SAPBEXformats 166" xfId="26405"/>
    <cellStyle name="SAPBEXformats 167" xfId="26429"/>
    <cellStyle name="SAPBEXformats 168" xfId="26444"/>
    <cellStyle name="SAPBEXformats 169" xfId="26511"/>
    <cellStyle name="SAPBEXformats 17" xfId="18138"/>
    <cellStyle name="SAPBEXformats 17 2" xfId="18139"/>
    <cellStyle name="SAPBEXformats 17 2 2" xfId="18140"/>
    <cellStyle name="SAPBEXformats 17 3" xfId="18141"/>
    <cellStyle name="SAPBEXformats 17 4" xfId="18142"/>
    <cellStyle name="SAPBEXformats 17 5" xfId="18143"/>
    <cellStyle name="SAPBEXformats 170" xfId="26540"/>
    <cellStyle name="SAPBEXformats 171" xfId="26569"/>
    <cellStyle name="SAPBEXformats 172" xfId="26597"/>
    <cellStyle name="SAPBEXformats 173" xfId="26625"/>
    <cellStyle name="SAPBEXformats 174" xfId="26653"/>
    <cellStyle name="SAPBEXformats 175" xfId="26681"/>
    <cellStyle name="SAPBEXformats 176" xfId="26709"/>
    <cellStyle name="SAPBEXformats 177" xfId="26736"/>
    <cellStyle name="SAPBEXformats 178" xfId="26763"/>
    <cellStyle name="SAPBEXformats 179" xfId="26787"/>
    <cellStyle name="SAPBEXformats 18" xfId="18144"/>
    <cellStyle name="SAPBEXformats 18 2" xfId="18145"/>
    <cellStyle name="SAPBEXformats 18 2 2" xfId="18146"/>
    <cellStyle name="SAPBEXformats 18 3" xfId="18147"/>
    <cellStyle name="SAPBEXformats 18 4" xfId="18148"/>
    <cellStyle name="SAPBEXformats 18 5" xfId="18149"/>
    <cellStyle name="SAPBEXformats 180" xfId="26811"/>
    <cellStyle name="SAPBEXformats 181" xfId="26835"/>
    <cellStyle name="SAPBEXformats 182" xfId="26850"/>
    <cellStyle name="SAPBEXformats 183" xfId="26913"/>
    <cellStyle name="SAPBEXformats 184" xfId="26941"/>
    <cellStyle name="SAPBEXformats 185" xfId="26968"/>
    <cellStyle name="SAPBEXformats 186" xfId="26995"/>
    <cellStyle name="SAPBEXformats 187" xfId="27019"/>
    <cellStyle name="SAPBEXformats 188" xfId="27043"/>
    <cellStyle name="SAPBEXformats 189" xfId="27067"/>
    <cellStyle name="SAPBEXformats 19" xfId="18150"/>
    <cellStyle name="SAPBEXformats 19 2" xfId="18151"/>
    <cellStyle name="SAPBEXformats 19 2 2" xfId="18152"/>
    <cellStyle name="SAPBEXformats 19 3" xfId="18153"/>
    <cellStyle name="SAPBEXformats 19 4" xfId="18154"/>
    <cellStyle name="SAPBEXformats 19 5" xfId="18155"/>
    <cellStyle name="SAPBEXformats 190" xfId="27082"/>
    <cellStyle name="SAPBEXformats 191" xfId="27149"/>
    <cellStyle name="SAPBEXformats 192" xfId="27178"/>
    <cellStyle name="SAPBEXformats 193" xfId="27207"/>
    <cellStyle name="SAPBEXformats 194" xfId="27235"/>
    <cellStyle name="SAPBEXformats 195" xfId="27263"/>
    <cellStyle name="SAPBEXformats 196" xfId="27291"/>
    <cellStyle name="SAPBEXformats 197" xfId="27319"/>
    <cellStyle name="SAPBEXformats 198" xfId="27347"/>
    <cellStyle name="SAPBEXformats 199" xfId="27374"/>
    <cellStyle name="SAPBEXformats 2" xfId="83"/>
    <cellStyle name="SAPBEXformats 2 10" xfId="18157"/>
    <cellStyle name="SAPBEXformats 2 10 2" xfId="18158"/>
    <cellStyle name="SAPBEXformats 2 10 3" xfId="18159"/>
    <cellStyle name="SAPBEXformats 2 11" xfId="18160"/>
    <cellStyle name="SAPBEXformats 2 11 2" xfId="18161"/>
    <cellStyle name="SAPBEXformats 2 12" xfId="18162"/>
    <cellStyle name="SAPBEXformats 2 12 2" xfId="18163"/>
    <cellStyle name="SAPBEXformats 2 13" xfId="18164"/>
    <cellStyle name="SAPBEXformats 2 13 2" xfId="18165"/>
    <cellStyle name="SAPBEXformats 2 14" xfId="18166"/>
    <cellStyle name="SAPBEXformats 2 14 2" xfId="18167"/>
    <cellStyle name="SAPBEXformats 2 15" xfId="18168"/>
    <cellStyle name="SAPBEXformats 2 15 2" xfId="18169"/>
    <cellStyle name="SAPBEXformats 2 16" xfId="18170"/>
    <cellStyle name="SAPBEXformats 2 17" xfId="18171"/>
    <cellStyle name="SAPBEXformats 2 18" xfId="18172"/>
    <cellStyle name="SAPBEXformats 2 19" xfId="18173"/>
    <cellStyle name="SAPBEXformats 2 2" xfId="18174"/>
    <cellStyle name="SAPBEXformats 2 2 2" xfId="18175"/>
    <cellStyle name="SAPBEXformats 2 2 2 2" xfId="18176"/>
    <cellStyle name="SAPBEXformats 2 2 2 3" xfId="18177"/>
    <cellStyle name="SAPBEXformats 2 2 3" xfId="18178"/>
    <cellStyle name="SAPBEXformats 2 2 4" xfId="18179"/>
    <cellStyle name="SAPBEXformats 2 2 5" xfId="18180"/>
    <cellStyle name="SAPBEXformats 2 2_Logistica y Vtas" xfId="18181"/>
    <cellStyle name="SAPBEXformats 2 20" xfId="18182"/>
    <cellStyle name="SAPBEXformats 2 21" xfId="18183"/>
    <cellStyle name="SAPBEXformats 2 22" xfId="18156"/>
    <cellStyle name="SAPBEXformats 2 3" xfId="18184"/>
    <cellStyle name="SAPBEXformats 2 3 2" xfId="18185"/>
    <cellStyle name="SAPBEXformats 2 3 3" xfId="18186"/>
    <cellStyle name="SAPBEXformats 2 4" xfId="18187"/>
    <cellStyle name="SAPBEXformats 2 4 2" xfId="18188"/>
    <cellStyle name="SAPBEXformats 2 4 3" xfId="18189"/>
    <cellStyle name="SAPBEXformats 2 5" xfId="18190"/>
    <cellStyle name="SAPBEXformats 2 5 2" xfId="18191"/>
    <cellStyle name="SAPBEXformats 2 6" xfId="18192"/>
    <cellStyle name="SAPBEXformats 2 6 2" xfId="18193"/>
    <cellStyle name="SAPBEXformats 2 7" xfId="18194"/>
    <cellStyle name="SAPBEXformats 2 7 2" xfId="18195"/>
    <cellStyle name="SAPBEXformats 2 8" xfId="18196"/>
    <cellStyle name="SAPBEXformats 2 8 2" xfId="18197"/>
    <cellStyle name="SAPBEXformats 2 9" xfId="18198"/>
    <cellStyle name="SAPBEXformats 2 9 2" xfId="18199"/>
    <cellStyle name="SAPBEXformats 2_ANTES Y DESPUES MB ANA" xfId="18200"/>
    <cellStyle name="SAPBEXformats 20" xfId="18201"/>
    <cellStyle name="SAPBEXformats 20 2" xfId="18202"/>
    <cellStyle name="SAPBEXformats 20 2 2" xfId="18203"/>
    <cellStyle name="SAPBEXformats 20 3" xfId="18204"/>
    <cellStyle name="SAPBEXformats 20 4" xfId="18205"/>
    <cellStyle name="SAPBEXformats 20 5" xfId="18206"/>
    <cellStyle name="SAPBEXformats 200" xfId="27401"/>
    <cellStyle name="SAPBEXformats 201" xfId="27425"/>
    <cellStyle name="SAPBEXformats 202" xfId="27449"/>
    <cellStyle name="SAPBEXformats 203" xfId="27473"/>
    <cellStyle name="SAPBEXformats 204" xfId="27488"/>
    <cellStyle name="SAPBEXformats 205" xfId="27560"/>
    <cellStyle name="SAPBEXformats 206" xfId="27589"/>
    <cellStyle name="SAPBEXformats 207" xfId="27618"/>
    <cellStyle name="SAPBEXformats 208" xfId="27647"/>
    <cellStyle name="SAPBEXformats 209" xfId="27676"/>
    <cellStyle name="SAPBEXformats 21" xfId="18207"/>
    <cellStyle name="SAPBEXformats 21 2" xfId="18208"/>
    <cellStyle name="SAPBEXformats 21 2 2" xfId="18209"/>
    <cellStyle name="SAPBEXformats 21 3" xfId="18210"/>
    <cellStyle name="SAPBEXformats 21 4" xfId="18211"/>
    <cellStyle name="SAPBEXformats 21 5" xfId="18212"/>
    <cellStyle name="SAPBEXformats 210" xfId="27705"/>
    <cellStyle name="SAPBEXformats 211" xfId="27734"/>
    <cellStyle name="SAPBEXformats 212" xfId="27763"/>
    <cellStyle name="SAPBEXformats 213" xfId="27792"/>
    <cellStyle name="SAPBEXformats 214" xfId="27821"/>
    <cellStyle name="SAPBEXformats 215" xfId="27850"/>
    <cellStyle name="SAPBEXformats 216" xfId="27879"/>
    <cellStyle name="SAPBEXformats 217" xfId="27908"/>
    <cellStyle name="SAPBEXformats 218" xfId="27937"/>
    <cellStyle name="SAPBEXformats 219" xfId="27966"/>
    <cellStyle name="SAPBEXformats 22" xfId="18213"/>
    <cellStyle name="SAPBEXformats 22 2" xfId="18214"/>
    <cellStyle name="SAPBEXformats 22 2 2" xfId="18215"/>
    <cellStyle name="SAPBEXformats 22 3" xfId="18216"/>
    <cellStyle name="SAPBEXformats 22 4" xfId="18217"/>
    <cellStyle name="SAPBEXformats 22 5" xfId="18218"/>
    <cellStyle name="SAPBEXformats 220" xfId="27995"/>
    <cellStyle name="SAPBEXformats 221" xfId="28024"/>
    <cellStyle name="SAPBEXformats 222" xfId="28053"/>
    <cellStyle name="SAPBEXformats 223" xfId="28082"/>
    <cellStyle name="SAPBEXformats 224" xfId="28111"/>
    <cellStyle name="SAPBEXformats 225" xfId="28140"/>
    <cellStyle name="SAPBEXformats 226" xfId="28169"/>
    <cellStyle name="SAPBEXformats 227" xfId="28198"/>
    <cellStyle name="SAPBEXformats 228" xfId="28227"/>
    <cellStyle name="SAPBEXformats 229" xfId="28256"/>
    <cellStyle name="SAPBEXformats 23" xfId="18219"/>
    <cellStyle name="SAPBEXformats 23 2" xfId="18220"/>
    <cellStyle name="SAPBEXformats 23 2 2" xfId="18221"/>
    <cellStyle name="SAPBEXformats 23 3" xfId="18222"/>
    <cellStyle name="SAPBEXformats 23 4" xfId="18223"/>
    <cellStyle name="SAPBEXformats 23 5" xfId="18224"/>
    <cellStyle name="SAPBEXformats 230" xfId="28285"/>
    <cellStyle name="SAPBEXformats 231" xfId="28314"/>
    <cellStyle name="SAPBEXformats 232" xfId="28343"/>
    <cellStyle name="SAPBEXformats 233" xfId="28372"/>
    <cellStyle name="SAPBEXformats 234" xfId="28401"/>
    <cellStyle name="SAPBEXformats 235" xfId="28430"/>
    <cellStyle name="SAPBEXformats 236" xfId="28458"/>
    <cellStyle name="SAPBEXformats 237" xfId="28486"/>
    <cellStyle name="SAPBEXformats 238" xfId="28515"/>
    <cellStyle name="SAPBEXformats 239" xfId="28544"/>
    <cellStyle name="SAPBEXformats 24" xfId="18225"/>
    <cellStyle name="SAPBEXformats 24 2" xfId="18226"/>
    <cellStyle name="SAPBEXformats 24 2 2" xfId="18227"/>
    <cellStyle name="SAPBEXformats 24 3" xfId="18228"/>
    <cellStyle name="SAPBEXformats 24 4" xfId="18229"/>
    <cellStyle name="SAPBEXformats 24 5" xfId="18230"/>
    <cellStyle name="SAPBEXformats 240" xfId="28572"/>
    <cellStyle name="SAPBEXformats 241" xfId="28598"/>
    <cellStyle name="SAPBEXformats 242" xfId="28624"/>
    <cellStyle name="SAPBEXformats 243" xfId="28650"/>
    <cellStyle name="SAPBEXformats 244" xfId="28676"/>
    <cellStyle name="SAPBEXformats 245" xfId="28702"/>
    <cellStyle name="SAPBEXformats 246" xfId="28727"/>
    <cellStyle name="SAPBEXformats 247" xfId="28752"/>
    <cellStyle name="SAPBEXformats 248" xfId="28777"/>
    <cellStyle name="SAPBEXformats 249" xfId="28802"/>
    <cellStyle name="SAPBEXformats 25" xfId="18231"/>
    <cellStyle name="SAPBEXformats 25 2" xfId="18232"/>
    <cellStyle name="SAPBEXformats 25 2 2" xfId="18233"/>
    <cellStyle name="SAPBEXformats 25 3" xfId="18234"/>
    <cellStyle name="SAPBEXformats 25 4" xfId="18235"/>
    <cellStyle name="SAPBEXformats 25 5" xfId="18236"/>
    <cellStyle name="SAPBEXformats 250" xfId="28827"/>
    <cellStyle name="SAPBEXformats 251" xfId="28851"/>
    <cellStyle name="SAPBEXformats 252" xfId="28866"/>
    <cellStyle name="SAPBEXformats 253" xfId="28956"/>
    <cellStyle name="SAPBEXformats 254" xfId="29025"/>
    <cellStyle name="SAPBEXformats 255" xfId="28960"/>
    <cellStyle name="SAPBEXformats 256" xfId="29050"/>
    <cellStyle name="SAPBEXformats 257" xfId="29079"/>
    <cellStyle name="SAPBEXformats 258" xfId="29108"/>
    <cellStyle name="SAPBEXformats 259" xfId="29132"/>
    <cellStyle name="SAPBEXformats 26" xfId="18237"/>
    <cellStyle name="SAPBEXformats 26 2" xfId="18238"/>
    <cellStyle name="SAPBEXformats 26 2 2" xfId="18239"/>
    <cellStyle name="SAPBEXformats 26 3" xfId="18240"/>
    <cellStyle name="SAPBEXformats 26 4" xfId="18241"/>
    <cellStyle name="SAPBEXformats 26 5" xfId="18242"/>
    <cellStyle name="SAPBEXformats 260" xfId="29152"/>
    <cellStyle name="SAPBEXformats 27" xfId="18243"/>
    <cellStyle name="SAPBEXformats 27 2" xfId="18244"/>
    <cellStyle name="SAPBEXformats 27 2 2" xfId="18245"/>
    <cellStyle name="SAPBEXformats 27 3" xfId="18246"/>
    <cellStyle name="SAPBEXformats 27 4" xfId="18247"/>
    <cellStyle name="SAPBEXformats 27 5" xfId="18248"/>
    <cellStyle name="SAPBEXformats 28" xfId="18249"/>
    <cellStyle name="SAPBEXformats 28 2" xfId="18250"/>
    <cellStyle name="SAPBEXformats 28 2 2" xfId="18251"/>
    <cellStyle name="SAPBEXformats 28 3" xfId="18252"/>
    <cellStyle name="SAPBEXformats 28 4" xfId="18253"/>
    <cellStyle name="SAPBEXformats 28 5" xfId="18254"/>
    <cellStyle name="SAPBEXformats 29" xfId="18255"/>
    <cellStyle name="SAPBEXformats 29 2" xfId="18256"/>
    <cellStyle name="SAPBEXformats 29 3" xfId="18257"/>
    <cellStyle name="SAPBEXformats 29 4" xfId="18258"/>
    <cellStyle name="SAPBEXformats 3" xfId="18259"/>
    <cellStyle name="SAPBEXformats 3 10" xfId="28958"/>
    <cellStyle name="SAPBEXformats 3 2" xfId="18260"/>
    <cellStyle name="SAPBEXformats 3 2 2" xfId="18261"/>
    <cellStyle name="SAPBEXformats 3 2 3" xfId="18262"/>
    <cellStyle name="SAPBEXformats 3 2 4" xfId="18263"/>
    <cellStyle name="SAPBEXformats 3 3" xfId="18264"/>
    <cellStyle name="SAPBEXformats 3 3 2" xfId="18265"/>
    <cellStyle name="SAPBEXformats 3 4" xfId="18266"/>
    <cellStyle name="SAPBEXformats 3 4 2" xfId="18267"/>
    <cellStyle name="SAPBEXformats 3 5" xfId="18268"/>
    <cellStyle name="SAPBEXformats 3 6" xfId="18269"/>
    <cellStyle name="SAPBEXformats 3 7" xfId="18270"/>
    <cellStyle name="SAPBEXformats 3 8" xfId="18271"/>
    <cellStyle name="SAPBEXformats 3 9" xfId="18272"/>
    <cellStyle name="SAPBEXformats 3_Logistica y Vtas" xfId="18273"/>
    <cellStyle name="SAPBEXformats 30" xfId="18274"/>
    <cellStyle name="SAPBEXformats 30 2" xfId="18275"/>
    <cellStyle name="SAPBEXformats 30 3" xfId="18276"/>
    <cellStyle name="SAPBEXformats 30 4" xfId="18277"/>
    <cellStyle name="SAPBEXformats 31" xfId="18278"/>
    <cellStyle name="SAPBEXformats 31 2" xfId="18279"/>
    <cellStyle name="SAPBEXformats 31 3" xfId="18280"/>
    <cellStyle name="SAPBEXformats 31 4" xfId="18281"/>
    <cellStyle name="SAPBEXformats 32" xfId="18282"/>
    <cellStyle name="SAPBEXformats 32 2" xfId="18283"/>
    <cellStyle name="SAPBEXformats 32 3" xfId="18284"/>
    <cellStyle name="SAPBEXformats 32 4" xfId="18285"/>
    <cellStyle name="SAPBEXformats 33" xfId="18286"/>
    <cellStyle name="SAPBEXformats 33 2" xfId="18287"/>
    <cellStyle name="SAPBEXformats 33 3" xfId="18288"/>
    <cellStyle name="SAPBEXformats 34" xfId="18289"/>
    <cellStyle name="SAPBEXformats 34 2" xfId="18290"/>
    <cellStyle name="SAPBEXformats 34 3" xfId="18291"/>
    <cellStyle name="SAPBEXformats 35" xfId="18292"/>
    <cellStyle name="SAPBEXformats 35 2" xfId="18293"/>
    <cellStyle name="SAPBEXformats 35 3" xfId="18294"/>
    <cellStyle name="SAPBEXformats 36" xfId="18295"/>
    <cellStyle name="SAPBEXformats 36 2" xfId="18296"/>
    <cellStyle name="SAPBEXformats 36 3" xfId="18297"/>
    <cellStyle name="SAPBEXformats 37" xfId="18298"/>
    <cellStyle name="SAPBEXformats 37 2" xfId="18299"/>
    <cellStyle name="SAPBEXformats 38" xfId="18300"/>
    <cellStyle name="SAPBEXformats 38 2" xfId="18301"/>
    <cellStyle name="SAPBEXformats 39" xfId="18302"/>
    <cellStyle name="SAPBEXformats 39 2" xfId="18303"/>
    <cellStyle name="SAPBEXformats 4" xfId="18304"/>
    <cellStyle name="SAPBEXformats 4 2" xfId="18305"/>
    <cellStyle name="SAPBEXformats 4 2 2" xfId="18306"/>
    <cellStyle name="SAPBEXformats 4 2 3" xfId="18307"/>
    <cellStyle name="SAPBEXformats 4 2 4" xfId="18308"/>
    <cellStyle name="SAPBEXformats 4 3" xfId="18309"/>
    <cellStyle name="SAPBEXformats 4 3 2" xfId="18310"/>
    <cellStyle name="SAPBEXformats 4 4" xfId="18311"/>
    <cellStyle name="SAPBEXformats 4 5" xfId="18312"/>
    <cellStyle name="SAPBEXformats 4 6" xfId="18313"/>
    <cellStyle name="SAPBEXformats 4 7" xfId="18314"/>
    <cellStyle name="SAPBEXformats 4_Logistica y Vtas" xfId="18315"/>
    <cellStyle name="SAPBEXformats 40" xfId="18316"/>
    <cellStyle name="SAPBEXformats 40 2" xfId="18317"/>
    <cellStyle name="SAPBEXformats 41" xfId="18318"/>
    <cellStyle name="SAPBEXformats 41 2" xfId="18319"/>
    <cellStyle name="SAPBEXformats 42" xfId="18320"/>
    <cellStyle name="SAPBEXformats 42 2" xfId="18321"/>
    <cellStyle name="SAPBEXformats 43" xfId="18322"/>
    <cellStyle name="SAPBEXformats 43 2" xfId="18323"/>
    <cellStyle name="SAPBEXformats 44" xfId="18324"/>
    <cellStyle name="SAPBEXformats 44 2" xfId="18325"/>
    <cellStyle name="SAPBEXformats 45" xfId="18326"/>
    <cellStyle name="SAPBEXformats 45 2" xfId="18327"/>
    <cellStyle name="SAPBEXformats 46" xfId="18328"/>
    <cellStyle name="SAPBEXformats 46 2" xfId="18329"/>
    <cellStyle name="SAPBEXformats 47" xfId="18330"/>
    <cellStyle name="SAPBEXformats 48" xfId="18331"/>
    <cellStyle name="SAPBEXformats 49" xfId="18332"/>
    <cellStyle name="SAPBEXformats 5" xfId="18333"/>
    <cellStyle name="SAPBEXformats 5 2" xfId="18334"/>
    <cellStyle name="SAPBEXformats 5 2 2" xfId="18335"/>
    <cellStyle name="SAPBEXformats 5 2 3" xfId="18336"/>
    <cellStyle name="SAPBEXformats 5 2 4" xfId="18337"/>
    <cellStyle name="SAPBEXformats 5 3" xfId="18338"/>
    <cellStyle name="SAPBEXformats 5 3 2" xfId="18339"/>
    <cellStyle name="SAPBEXformats 5 4" xfId="18340"/>
    <cellStyle name="SAPBEXformats 5 5" xfId="18341"/>
    <cellStyle name="SAPBEXformats 5 6" xfId="18342"/>
    <cellStyle name="SAPBEXformats 5_Logistica y Vtas" xfId="18343"/>
    <cellStyle name="SAPBEXformats 50" xfId="18344"/>
    <cellStyle name="SAPBEXformats 51" xfId="18345"/>
    <cellStyle name="SAPBEXformats 52" xfId="18346"/>
    <cellStyle name="SAPBEXformats 53" xfId="18347"/>
    <cellStyle name="SAPBEXformats 54" xfId="18348"/>
    <cellStyle name="SAPBEXformats 55" xfId="18349"/>
    <cellStyle name="SAPBEXformats 56" xfId="18350"/>
    <cellStyle name="SAPBEXformats 57" xfId="18351"/>
    <cellStyle name="SAPBEXformats 58" xfId="18352"/>
    <cellStyle name="SAPBEXformats 59" xfId="18353"/>
    <cellStyle name="SAPBEXformats 6" xfId="18354"/>
    <cellStyle name="SAPBEXformats 6 2" xfId="18355"/>
    <cellStyle name="SAPBEXformats 6 2 2" xfId="18356"/>
    <cellStyle name="SAPBEXformats 6 2 3" xfId="18357"/>
    <cellStyle name="SAPBEXformats 6 2 4" xfId="18358"/>
    <cellStyle name="SAPBEXformats 6 3" xfId="18359"/>
    <cellStyle name="SAPBEXformats 6 3 2" xfId="18360"/>
    <cellStyle name="SAPBEXformats 6 4" xfId="18361"/>
    <cellStyle name="SAPBEXformats 6 5" xfId="18362"/>
    <cellStyle name="SAPBEXformats 6 6" xfId="18363"/>
    <cellStyle name="SAPBEXformats 6_Logistica y Vtas" xfId="18364"/>
    <cellStyle name="SAPBEXformats 60" xfId="18365"/>
    <cellStyle name="SAPBEXformats 61" xfId="18366"/>
    <cellStyle name="SAPBEXformats 62" xfId="18367"/>
    <cellStyle name="SAPBEXformats 63" xfId="18368"/>
    <cellStyle name="SAPBEXformats 64" xfId="18369"/>
    <cellStyle name="SAPBEXformats 65" xfId="18370"/>
    <cellStyle name="SAPBEXformats 66" xfId="18371"/>
    <cellStyle name="SAPBEXformats 67" xfId="18372"/>
    <cellStyle name="SAPBEXformats 68" xfId="18373"/>
    <cellStyle name="SAPBEXformats 69" xfId="18374"/>
    <cellStyle name="SAPBEXformats 7" xfId="18375"/>
    <cellStyle name="SAPBEXformats 7 2" xfId="18376"/>
    <cellStyle name="SAPBEXformats 7 2 2" xfId="18377"/>
    <cellStyle name="SAPBEXformats 7 2 3" xfId="18378"/>
    <cellStyle name="SAPBEXformats 7 2 4" xfId="18379"/>
    <cellStyle name="SAPBEXformats 7 3" xfId="18380"/>
    <cellStyle name="SAPBEXformats 7 3 2" xfId="18381"/>
    <cellStyle name="SAPBEXformats 7 4" xfId="18382"/>
    <cellStyle name="SAPBEXformats 7 5" xfId="18383"/>
    <cellStyle name="SAPBEXformats 7 6" xfId="18384"/>
    <cellStyle name="SAPBEXformats 7_Logistica y Vtas" xfId="18385"/>
    <cellStyle name="SAPBEXformats 70" xfId="18386"/>
    <cellStyle name="SAPBEXformats 71" xfId="18387"/>
    <cellStyle name="SAPBEXformats 72" xfId="18388"/>
    <cellStyle name="SAPBEXformats 73" xfId="18389"/>
    <cellStyle name="SAPBEXformats 74" xfId="18390"/>
    <cellStyle name="SAPBEXformats 75" xfId="18391"/>
    <cellStyle name="SAPBEXformats 76" xfId="18392"/>
    <cellStyle name="SAPBEXformats 77" xfId="18393"/>
    <cellStyle name="SAPBEXformats 78" xfId="18394"/>
    <cellStyle name="SAPBEXformats 79" xfId="18395"/>
    <cellStyle name="SAPBEXformats 8" xfId="18396"/>
    <cellStyle name="SAPBEXformats 8 2" xfId="18397"/>
    <cellStyle name="SAPBEXformats 8 2 2" xfId="18398"/>
    <cellStyle name="SAPBEXformats 8 2 3" xfId="18399"/>
    <cellStyle name="SAPBEXformats 8 2 4" xfId="18400"/>
    <cellStyle name="SAPBEXformats 8 3" xfId="18401"/>
    <cellStyle name="SAPBEXformats 8 3 2" xfId="18402"/>
    <cellStyle name="SAPBEXformats 8 4" xfId="18403"/>
    <cellStyle name="SAPBEXformats 8 5" xfId="18404"/>
    <cellStyle name="SAPBEXformats 8 6" xfId="18405"/>
    <cellStyle name="SAPBEXformats 8_Logistica y Vtas" xfId="18406"/>
    <cellStyle name="SAPBEXformats 80" xfId="18407"/>
    <cellStyle name="SAPBEXformats 81" xfId="18408"/>
    <cellStyle name="SAPBEXformats 82" xfId="18409"/>
    <cellStyle name="SAPBEXformats 83" xfId="18410"/>
    <cellStyle name="SAPBEXformats 84" xfId="18081"/>
    <cellStyle name="SAPBEXformats 85" xfId="24080"/>
    <cellStyle name="SAPBEXformats 86" xfId="24121"/>
    <cellStyle name="SAPBEXformats 87" xfId="24136"/>
    <cellStyle name="SAPBEXformats 88" xfId="24188"/>
    <cellStyle name="SAPBEXformats 89" xfId="24215"/>
    <cellStyle name="SAPBEXformats 9" xfId="18411"/>
    <cellStyle name="SAPBEXformats 9 2" xfId="18412"/>
    <cellStyle name="SAPBEXformats 9 2 2" xfId="18413"/>
    <cellStyle name="SAPBEXformats 9 2 3" xfId="18414"/>
    <cellStyle name="SAPBEXformats 9 2 4" xfId="18415"/>
    <cellStyle name="SAPBEXformats 9 3" xfId="18416"/>
    <cellStyle name="SAPBEXformats 9 3 2" xfId="18417"/>
    <cellStyle name="SAPBEXformats 9 4" xfId="18418"/>
    <cellStyle name="SAPBEXformats 9 5" xfId="18419"/>
    <cellStyle name="SAPBEXformats 9 6" xfId="18420"/>
    <cellStyle name="SAPBEXformats 9_Logistica y Vtas" xfId="18421"/>
    <cellStyle name="SAPBEXformats 90" xfId="24241"/>
    <cellStyle name="SAPBEXformats 91" xfId="24268"/>
    <cellStyle name="SAPBEXformats 92" xfId="24295"/>
    <cellStyle name="SAPBEXformats 93" xfId="24322"/>
    <cellStyle name="SAPBEXformats 94" xfId="24350"/>
    <cellStyle name="SAPBEXformats 95" xfId="24378"/>
    <cellStyle name="SAPBEXformats 96" xfId="24406"/>
    <cellStyle name="SAPBEXformats 97" xfId="24432"/>
    <cellStyle name="SAPBEXformats 98" xfId="24459"/>
    <cellStyle name="SAPBEXformats 99" xfId="24486"/>
    <cellStyle name="SAPBEXformats_1Modelo Plantillas Mandato SISS Junio 09 entrega" xfId="18422"/>
    <cellStyle name="SAPBEXheaderItem" xfId="44"/>
    <cellStyle name="SAPBEXheaderItem 10" xfId="18424"/>
    <cellStyle name="SAPBEXheaderItem 10 2" xfId="18425"/>
    <cellStyle name="SAPBEXheaderItem 10 2 2" xfId="18426"/>
    <cellStyle name="SAPBEXheaderItem 10 2 3" xfId="18427"/>
    <cellStyle name="SAPBEXheaderItem 10 2 4" xfId="18428"/>
    <cellStyle name="SAPBEXheaderItem 10 2 5" xfId="18429"/>
    <cellStyle name="SAPBEXheaderItem 10 3" xfId="18430"/>
    <cellStyle name="SAPBEXheaderItem 10 3 2" xfId="18431"/>
    <cellStyle name="SAPBEXheaderItem 10 4" xfId="18432"/>
    <cellStyle name="SAPBEXheaderItem 10 4 2" xfId="18433"/>
    <cellStyle name="SAPBEXheaderItem 10 5" xfId="18434"/>
    <cellStyle name="SAPBEXheaderItem 10 6" xfId="18435"/>
    <cellStyle name="SAPBEXheaderItem 10 7" xfId="18436"/>
    <cellStyle name="SAPBEXheaderItem 10_Logistica y Vtas" xfId="18437"/>
    <cellStyle name="SAPBEXheaderItem 100" xfId="24512"/>
    <cellStyle name="SAPBEXheaderItem 101" xfId="24529"/>
    <cellStyle name="SAPBEXheaderItem 102" xfId="24578"/>
    <cellStyle name="SAPBEXheaderItem 103" xfId="24606"/>
    <cellStyle name="SAPBEXheaderItem 104" xfId="24633"/>
    <cellStyle name="SAPBEXheaderItem 105" xfId="24661"/>
    <cellStyle name="SAPBEXheaderItem 106" xfId="24684"/>
    <cellStyle name="SAPBEXheaderItem 107" xfId="24718"/>
    <cellStyle name="SAPBEXheaderItem 108" xfId="24744"/>
    <cellStyle name="SAPBEXheaderItem 109" xfId="24769"/>
    <cellStyle name="SAPBEXheaderItem 11" xfId="18438"/>
    <cellStyle name="SAPBEXheaderItem 11 2" xfId="18439"/>
    <cellStyle name="SAPBEXheaderItem 11 2 2" xfId="18440"/>
    <cellStyle name="SAPBEXheaderItem 11 2 3" xfId="18441"/>
    <cellStyle name="SAPBEXheaderItem 11 2 4" xfId="18442"/>
    <cellStyle name="SAPBEXheaderItem 11 3" xfId="18443"/>
    <cellStyle name="SAPBEXheaderItem 11 3 2" xfId="18444"/>
    <cellStyle name="SAPBEXheaderItem 11 4" xfId="18445"/>
    <cellStyle name="SAPBEXheaderItem 11 5" xfId="18446"/>
    <cellStyle name="SAPBEXheaderItem 11 6" xfId="18447"/>
    <cellStyle name="SAPBEXheaderItem 11 7" xfId="18448"/>
    <cellStyle name="SAPBEXheaderItem 11 8" xfId="18449"/>
    <cellStyle name="SAPBEXheaderItem 11_Logistica y Vtas" xfId="18450"/>
    <cellStyle name="SAPBEXheaderItem 110" xfId="24796"/>
    <cellStyle name="SAPBEXheaderItem 111" xfId="24822"/>
    <cellStyle name="SAPBEXheaderItem 112" xfId="24837"/>
    <cellStyle name="SAPBEXheaderItem 113" xfId="24882"/>
    <cellStyle name="SAPBEXheaderItem 114" xfId="24909"/>
    <cellStyle name="SAPBEXheaderItem 115" xfId="24936"/>
    <cellStyle name="SAPBEXheaderItem 116" xfId="24962"/>
    <cellStyle name="SAPBEXheaderItem 117" xfId="24980"/>
    <cellStyle name="SAPBEXheaderItem 118" xfId="25035"/>
    <cellStyle name="SAPBEXheaderItem 119" xfId="25005"/>
    <cellStyle name="SAPBEXheaderItem 12" xfId="18451"/>
    <cellStyle name="SAPBEXheaderItem 12 2" xfId="18452"/>
    <cellStyle name="SAPBEXheaderItem 12 2 2" xfId="18453"/>
    <cellStyle name="SAPBEXheaderItem 12 2 3" xfId="18454"/>
    <cellStyle name="SAPBEXheaderItem 12 2 4" xfId="18455"/>
    <cellStyle name="SAPBEXheaderItem 12 3" xfId="18456"/>
    <cellStyle name="SAPBEXheaderItem 12 3 2" xfId="18457"/>
    <cellStyle name="SAPBEXheaderItem 12 4" xfId="18458"/>
    <cellStyle name="SAPBEXheaderItem 12 4 2" xfId="18459"/>
    <cellStyle name="SAPBEXheaderItem 12 5" xfId="18460"/>
    <cellStyle name="SAPBEXheaderItem 12 6" xfId="18461"/>
    <cellStyle name="SAPBEXheaderItem 12_Logistica y Vtas" xfId="18462"/>
    <cellStyle name="SAPBEXheaderItem 120" xfId="25123"/>
    <cellStyle name="SAPBEXheaderItem 121" xfId="25097"/>
    <cellStyle name="SAPBEXheaderItem 122" xfId="25052"/>
    <cellStyle name="SAPBEXheaderItem 123" xfId="25082"/>
    <cellStyle name="SAPBEXheaderItem 124" xfId="25214"/>
    <cellStyle name="SAPBEXheaderItem 125" xfId="25184"/>
    <cellStyle name="SAPBEXheaderItem 126" xfId="25317"/>
    <cellStyle name="SAPBEXheaderItem 127" xfId="25268"/>
    <cellStyle name="SAPBEXheaderItem 128" xfId="25238"/>
    <cellStyle name="SAPBEXheaderItem 129" xfId="25289"/>
    <cellStyle name="SAPBEXheaderItem 13" xfId="18463"/>
    <cellStyle name="SAPBEXheaderItem 13 2" xfId="18464"/>
    <cellStyle name="SAPBEXheaderItem 13 2 2" xfId="18465"/>
    <cellStyle name="SAPBEXheaderItem 13 2 3" xfId="18466"/>
    <cellStyle name="SAPBEXheaderItem 13 3" xfId="18467"/>
    <cellStyle name="SAPBEXheaderItem 13 3 2" xfId="18468"/>
    <cellStyle name="SAPBEXheaderItem 13 4" xfId="18469"/>
    <cellStyle name="SAPBEXheaderItem 13 5" xfId="18470"/>
    <cellStyle name="SAPBEXheaderItem 13 6" xfId="18471"/>
    <cellStyle name="SAPBEXheaderItem 130" xfId="25368"/>
    <cellStyle name="SAPBEXheaderItem 131" xfId="25395"/>
    <cellStyle name="SAPBEXheaderItem 132" xfId="25421"/>
    <cellStyle name="SAPBEXheaderItem 133" xfId="25441"/>
    <cellStyle name="SAPBEXheaderItem 134" xfId="25467"/>
    <cellStyle name="SAPBEXheaderItem 135" xfId="25491"/>
    <cellStyle name="SAPBEXheaderItem 136" xfId="25534"/>
    <cellStyle name="SAPBEXheaderItem 137" xfId="25560"/>
    <cellStyle name="SAPBEXheaderItem 138" xfId="25575"/>
    <cellStyle name="SAPBEXheaderItem 139" xfId="25618"/>
    <cellStyle name="SAPBEXheaderItem 14" xfId="18472"/>
    <cellStyle name="SAPBEXheaderItem 14 2" xfId="18473"/>
    <cellStyle name="SAPBEXheaderItem 14 2 2" xfId="18474"/>
    <cellStyle name="SAPBEXheaderItem 14 3" xfId="18475"/>
    <cellStyle name="SAPBEXheaderItem 14 4" xfId="18476"/>
    <cellStyle name="SAPBEXheaderItem 14 5" xfId="18477"/>
    <cellStyle name="SAPBEXheaderItem 140" xfId="25644"/>
    <cellStyle name="SAPBEXheaderItem 141" xfId="25659"/>
    <cellStyle name="SAPBEXheaderItem 142" xfId="25702"/>
    <cellStyle name="SAPBEXheaderItem 143" xfId="25728"/>
    <cellStyle name="SAPBEXheaderItem 144" xfId="25743"/>
    <cellStyle name="SAPBEXheaderItem 145" xfId="25786"/>
    <cellStyle name="SAPBEXheaderItem 146" xfId="25812"/>
    <cellStyle name="SAPBEXheaderItem 147" xfId="25830"/>
    <cellStyle name="SAPBEXheaderItem 148" xfId="25855"/>
    <cellStyle name="SAPBEXheaderItem 149" xfId="25899"/>
    <cellStyle name="SAPBEXheaderItem 15" xfId="18478"/>
    <cellStyle name="SAPBEXheaderItem 15 2" xfId="18479"/>
    <cellStyle name="SAPBEXheaderItem 15 2 2" xfId="18480"/>
    <cellStyle name="SAPBEXheaderItem 15 3" xfId="18481"/>
    <cellStyle name="SAPBEXheaderItem 15 4" xfId="18482"/>
    <cellStyle name="SAPBEXheaderItem 15 5" xfId="18483"/>
    <cellStyle name="SAPBEXheaderItem 150" xfId="25926"/>
    <cellStyle name="SAPBEXheaderItem 151" xfId="25952"/>
    <cellStyle name="SAPBEXheaderItem 152" xfId="25967"/>
    <cellStyle name="SAPBEXheaderItem 153" xfId="26011"/>
    <cellStyle name="SAPBEXheaderItem 154" xfId="26038"/>
    <cellStyle name="SAPBEXheaderItem 155" xfId="26064"/>
    <cellStyle name="SAPBEXheaderItem 156" xfId="26079"/>
    <cellStyle name="SAPBEXheaderItem 157" xfId="26125"/>
    <cellStyle name="SAPBEXheaderItem 158" xfId="26151"/>
    <cellStyle name="SAPBEXheaderItem 159" xfId="26166"/>
    <cellStyle name="SAPBEXheaderItem 16" xfId="18484"/>
    <cellStyle name="SAPBEXheaderItem 16 2" xfId="18485"/>
    <cellStyle name="SAPBEXheaderItem 16 2 2" xfId="18486"/>
    <cellStyle name="SAPBEXheaderItem 16 3" xfId="18487"/>
    <cellStyle name="SAPBEXheaderItem 16 4" xfId="18488"/>
    <cellStyle name="SAPBEXheaderItem 16 5" xfId="18489"/>
    <cellStyle name="SAPBEXheaderItem 160" xfId="26212"/>
    <cellStyle name="SAPBEXheaderItem 161" xfId="26242"/>
    <cellStyle name="SAPBEXheaderItem 162" xfId="26304"/>
    <cellStyle name="SAPBEXheaderItem 163" xfId="26331"/>
    <cellStyle name="SAPBEXheaderItem 164" xfId="26358"/>
    <cellStyle name="SAPBEXheaderItem 165" xfId="26382"/>
    <cellStyle name="SAPBEXheaderItem 166" xfId="26406"/>
    <cellStyle name="SAPBEXheaderItem 167" xfId="26430"/>
    <cellStyle name="SAPBEXheaderItem 168" xfId="26445"/>
    <cellStyle name="SAPBEXheaderItem 169" xfId="26512"/>
    <cellStyle name="SAPBEXheaderItem 17" xfId="18490"/>
    <cellStyle name="SAPBEXheaderItem 17 2" xfId="18491"/>
    <cellStyle name="SAPBEXheaderItem 17 2 2" xfId="18492"/>
    <cellStyle name="SAPBEXheaderItem 17 3" xfId="18493"/>
    <cellStyle name="SAPBEXheaderItem 17 4" xfId="18494"/>
    <cellStyle name="SAPBEXheaderItem 17 5" xfId="18495"/>
    <cellStyle name="SAPBEXheaderItem 170" xfId="26541"/>
    <cellStyle name="SAPBEXheaderItem 171" xfId="26570"/>
    <cellStyle name="SAPBEXheaderItem 172" xfId="26598"/>
    <cellStyle name="SAPBEXheaderItem 173" xfId="26626"/>
    <cellStyle name="SAPBEXheaderItem 174" xfId="26654"/>
    <cellStyle name="SAPBEXheaderItem 175" xfId="26682"/>
    <cellStyle name="SAPBEXheaderItem 176" xfId="26710"/>
    <cellStyle name="SAPBEXheaderItem 177" xfId="26737"/>
    <cellStyle name="SAPBEXheaderItem 178" xfId="26764"/>
    <cellStyle name="SAPBEXheaderItem 179" xfId="26788"/>
    <cellStyle name="SAPBEXheaderItem 18" xfId="18496"/>
    <cellStyle name="SAPBEXheaderItem 18 2" xfId="18497"/>
    <cellStyle name="SAPBEXheaderItem 18 2 2" xfId="18498"/>
    <cellStyle name="SAPBEXheaderItem 18 3" xfId="18499"/>
    <cellStyle name="SAPBEXheaderItem 18 4" xfId="18500"/>
    <cellStyle name="SAPBEXheaderItem 18 5" xfId="18501"/>
    <cellStyle name="SAPBEXheaderItem 180" xfId="26812"/>
    <cellStyle name="SAPBEXheaderItem 181" xfId="26836"/>
    <cellStyle name="SAPBEXheaderItem 182" xfId="26851"/>
    <cellStyle name="SAPBEXheaderItem 183" xfId="26914"/>
    <cellStyle name="SAPBEXheaderItem 184" xfId="26942"/>
    <cellStyle name="SAPBEXheaderItem 185" xfId="26969"/>
    <cellStyle name="SAPBEXheaderItem 186" xfId="26996"/>
    <cellStyle name="SAPBEXheaderItem 187" xfId="27020"/>
    <cellStyle name="SAPBEXheaderItem 188" xfId="27044"/>
    <cellStyle name="SAPBEXheaderItem 189" xfId="27068"/>
    <cellStyle name="SAPBEXheaderItem 19" xfId="18502"/>
    <cellStyle name="SAPBEXheaderItem 19 2" xfId="18503"/>
    <cellStyle name="SAPBEXheaderItem 19 2 2" xfId="18504"/>
    <cellStyle name="SAPBEXheaderItem 19 3" xfId="18505"/>
    <cellStyle name="SAPBEXheaderItem 19 4" xfId="18506"/>
    <cellStyle name="SAPBEXheaderItem 19 5" xfId="18507"/>
    <cellStyle name="SAPBEXheaderItem 190" xfId="27083"/>
    <cellStyle name="SAPBEXheaderItem 191" xfId="27150"/>
    <cellStyle name="SAPBEXheaderItem 192" xfId="27179"/>
    <cellStyle name="SAPBEXheaderItem 193" xfId="27208"/>
    <cellStyle name="SAPBEXheaderItem 194" xfId="27236"/>
    <cellStyle name="SAPBEXheaderItem 195" xfId="27264"/>
    <cellStyle name="SAPBEXheaderItem 196" xfId="27292"/>
    <cellStyle name="SAPBEXheaderItem 197" xfId="27320"/>
    <cellStyle name="SAPBEXheaderItem 198" xfId="27348"/>
    <cellStyle name="SAPBEXheaderItem 199" xfId="27375"/>
    <cellStyle name="SAPBEXheaderItem 2" xfId="84"/>
    <cellStyle name="SAPBEXheaderItem 2 10" xfId="18509"/>
    <cellStyle name="SAPBEXheaderItem 2 10 2" xfId="18510"/>
    <cellStyle name="SAPBEXheaderItem 2 10 3" xfId="18511"/>
    <cellStyle name="SAPBEXheaderItem 2 11" xfId="18512"/>
    <cellStyle name="SAPBEXheaderItem 2 11 2" xfId="18513"/>
    <cellStyle name="SAPBEXheaderItem 2 12" xfId="18514"/>
    <cellStyle name="SAPBEXheaderItem 2 12 2" xfId="18515"/>
    <cellStyle name="SAPBEXheaderItem 2 13" xfId="18516"/>
    <cellStyle name="SAPBEXheaderItem 2 13 2" xfId="18517"/>
    <cellStyle name="SAPBEXheaderItem 2 14" xfId="18518"/>
    <cellStyle name="SAPBEXheaderItem 2 14 2" xfId="18519"/>
    <cellStyle name="SAPBEXheaderItem 2 15" xfId="18520"/>
    <cellStyle name="SAPBEXheaderItem 2 15 2" xfId="18521"/>
    <cellStyle name="SAPBEXheaderItem 2 16" xfId="18522"/>
    <cellStyle name="SAPBEXheaderItem 2 17" xfId="18523"/>
    <cellStyle name="SAPBEXheaderItem 2 18" xfId="18524"/>
    <cellStyle name="SAPBEXheaderItem 2 19" xfId="18525"/>
    <cellStyle name="SAPBEXheaderItem 2 2" xfId="18526"/>
    <cellStyle name="SAPBEXheaderItem 2 2 2" xfId="18527"/>
    <cellStyle name="SAPBEXheaderItem 2 2 2 2" xfId="18528"/>
    <cellStyle name="SAPBEXheaderItem 2 2 2 3" xfId="18529"/>
    <cellStyle name="SAPBEXheaderItem 2 2 2 4" xfId="18530"/>
    <cellStyle name="SAPBEXheaderItem 2 2 3" xfId="18531"/>
    <cellStyle name="SAPBEXheaderItem 2 2 4" xfId="18532"/>
    <cellStyle name="SAPBEXheaderItem 2 2 5" xfId="18533"/>
    <cellStyle name="SAPBEXheaderItem 2 20" xfId="18534"/>
    <cellStyle name="SAPBEXheaderItem 2 21" xfId="18535"/>
    <cellStyle name="SAPBEXheaderItem 2 22" xfId="18508"/>
    <cellStyle name="SAPBEXheaderItem 2 3" xfId="18536"/>
    <cellStyle name="SAPBEXheaderItem 2 3 2" xfId="18537"/>
    <cellStyle name="SAPBEXheaderItem 2 3 3" xfId="18538"/>
    <cellStyle name="SAPBEXheaderItem 2 3 4" xfId="18539"/>
    <cellStyle name="SAPBEXheaderItem 2 4" xfId="18540"/>
    <cellStyle name="SAPBEXheaderItem 2 4 2" xfId="18541"/>
    <cellStyle name="SAPBEXheaderItem 2 4 3" xfId="18542"/>
    <cellStyle name="SAPBEXheaderItem 2 5" xfId="18543"/>
    <cellStyle name="SAPBEXheaderItem 2 5 2" xfId="18544"/>
    <cellStyle name="SAPBEXheaderItem 2 6" xfId="18545"/>
    <cellStyle name="SAPBEXheaderItem 2 6 2" xfId="18546"/>
    <cellStyle name="SAPBEXheaderItem 2 7" xfId="18547"/>
    <cellStyle name="SAPBEXheaderItem 2 7 2" xfId="18548"/>
    <cellStyle name="SAPBEXheaderItem 2 8" xfId="18549"/>
    <cellStyle name="SAPBEXheaderItem 2 8 2" xfId="18550"/>
    <cellStyle name="SAPBEXheaderItem 2 9" xfId="18551"/>
    <cellStyle name="SAPBEXheaderItem 2 9 2" xfId="18552"/>
    <cellStyle name="SAPBEXheaderItem 2_ANTES Y DESPUES MB ANA" xfId="18553"/>
    <cellStyle name="SAPBEXheaderItem 20" xfId="18554"/>
    <cellStyle name="SAPBEXheaderItem 20 2" xfId="18555"/>
    <cellStyle name="SAPBEXheaderItem 20 2 2" xfId="18556"/>
    <cellStyle name="SAPBEXheaderItem 20 3" xfId="18557"/>
    <cellStyle name="SAPBEXheaderItem 20 4" xfId="18558"/>
    <cellStyle name="SAPBEXheaderItem 20 5" xfId="18559"/>
    <cellStyle name="SAPBEXheaderItem 200" xfId="27402"/>
    <cellStyle name="SAPBEXheaderItem 201" xfId="27426"/>
    <cellStyle name="SAPBEXheaderItem 202" xfId="27450"/>
    <cellStyle name="SAPBEXheaderItem 203" xfId="27474"/>
    <cellStyle name="SAPBEXheaderItem 204" xfId="27489"/>
    <cellStyle name="SAPBEXheaderItem 205" xfId="27561"/>
    <cellStyle name="SAPBEXheaderItem 206" xfId="27590"/>
    <cellStyle name="SAPBEXheaderItem 207" xfId="27619"/>
    <cellStyle name="SAPBEXheaderItem 208" xfId="27648"/>
    <cellStyle name="SAPBEXheaderItem 209" xfId="27677"/>
    <cellStyle name="SAPBEXheaderItem 21" xfId="18560"/>
    <cellStyle name="SAPBEXheaderItem 21 2" xfId="18561"/>
    <cellStyle name="SAPBEXheaderItem 21 2 2" xfId="18562"/>
    <cellStyle name="SAPBEXheaderItem 21 3" xfId="18563"/>
    <cellStyle name="SAPBEXheaderItem 21 4" xfId="18564"/>
    <cellStyle name="SAPBEXheaderItem 21 5" xfId="18565"/>
    <cellStyle name="SAPBEXheaderItem 210" xfId="27706"/>
    <cellStyle name="SAPBEXheaderItem 211" xfId="27735"/>
    <cellStyle name="SAPBEXheaderItem 212" xfId="27764"/>
    <cellStyle name="SAPBEXheaderItem 213" xfId="27793"/>
    <cellStyle name="SAPBEXheaderItem 214" xfId="27822"/>
    <cellStyle name="SAPBEXheaderItem 215" xfId="27851"/>
    <cellStyle name="SAPBEXheaderItem 216" xfId="27880"/>
    <cellStyle name="SAPBEXheaderItem 217" xfId="27909"/>
    <cellStyle name="SAPBEXheaderItem 218" xfId="27938"/>
    <cellStyle name="SAPBEXheaderItem 219" xfId="27967"/>
    <cellStyle name="SAPBEXheaderItem 22" xfId="18566"/>
    <cellStyle name="SAPBEXheaderItem 22 2" xfId="18567"/>
    <cellStyle name="SAPBEXheaderItem 22 2 2" xfId="18568"/>
    <cellStyle name="SAPBEXheaderItem 22 3" xfId="18569"/>
    <cellStyle name="SAPBEXheaderItem 22 4" xfId="18570"/>
    <cellStyle name="SAPBEXheaderItem 22 5" xfId="18571"/>
    <cellStyle name="SAPBEXheaderItem 220" xfId="27996"/>
    <cellStyle name="SAPBEXheaderItem 221" xfId="28025"/>
    <cellStyle name="SAPBEXheaderItem 222" xfId="28054"/>
    <cellStyle name="SAPBEXheaderItem 223" xfId="28083"/>
    <cellStyle name="SAPBEXheaderItem 224" xfId="28112"/>
    <cellStyle name="SAPBEXheaderItem 225" xfId="28141"/>
    <cellStyle name="SAPBEXheaderItem 226" xfId="28170"/>
    <cellStyle name="SAPBEXheaderItem 227" xfId="28199"/>
    <cellStyle name="SAPBEXheaderItem 228" xfId="28228"/>
    <cellStyle name="SAPBEXheaderItem 229" xfId="28257"/>
    <cellStyle name="SAPBEXheaderItem 23" xfId="18572"/>
    <cellStyle name="SAPBEXheaderItem 23 2" xfId="18573"/>
    <cellStyle name="SAPBEXheaderItem 23 2 2" xfId="18574"/>
    <cellStyle name="SAPBEXheaderItem 23 3" xfId="18575"/>
    <cellStyle name="SAPBEXheaderItem 23 4" xfId="18576"/>
    <cellStyle name="SAPBEXheaderItem 23 5" xfId="18577"/>
    <cellStyle name="SAPBEXheaderItem 230" xfId="28286"/>
    <cellStyle name="SAPBEXheaderItem 231" xfId="28315"/>
    <cellStyle name="SAPBEXheaderItem 232" xfId="28344"/>
    <cellStyle name="SAPBEXheaderItem 233" xfId="28373"/>
    <cellStyle name="SAPBEXheaderItem 234" xfId="28402"/>
    <cellStyle name="SAPBEXheaderItem 235" xfId="28431"/>
    <cellStyle name="SAPBEXheaderItem 236" xfId="28459"/>
    <cellStyle name="SAPBEXheaderItem 237" xfId="28487"/>
    <cellStyle name="SAPBEXheaderItem 238" xfId="28516"/>
    <cellStyle name="SAPBEXheaderItem 239" xfId="28545"/>
    <cellStyle name="SAPBEXheaderItem 24" xfId="18578"/>
    <cellStyle name="SAPBEXheaderItem 24 2" xfId="18579"/>
    <cellStyle name="SAPBEXheaderItem 24 2 2" xfId="18580"/>
    <cellStyle name="SAPBEXheaderItem 24 3" xfId="18581"/>
    <cellStyle name="SAPBEXheaderItem 24 4" xfId="18582"/>
    <cellStyle name="SAPBEXheaderItem 24 5" xfId="18583"/>
    <cellStyle name="SAPBEXheaderItem 240" xfId="28573"/>
    <cellStyle name="SAPBEXheaderItem 241" xfId="28599"/>
    <cellStyle name="SAPBEXheaderItem 242" xfId="28625"/>
    <cellStyle name="SAPBEXheaderItem 243" xfId="28651"/>
    <cellStyle name="SAPBEXheaderItem 244" xfId="28677"/>
    <cellStyle name="SAPBEXheaderItem 245" xfId="28703"/>
    <cellStyle name="SAPBEXheaderItem 246" xfId="28728"/>
    <cellStyle name="SAPBEXheaderItem 247" xfId="28753"/>
    <cellStyle name="SAPBEXheaderItem 248" xfId="28778"/>
    <cellStyle name="SAPBEXheaderItem 249" xfId="28803"/>
    <cellStyle name="SAPBEXheaderItem 25" xfId="18584"/>
    <cellStyle name="SAPBEXheaderItem 25 2" xfId="18585"/>
    <cellStyle name="SAPBEXheaderItem 25 2 2" xfId="18586"/>
    <cellStyle name="SAPBEXheaderItem 25 3" xfId="18587"/>
    <cellStyle name="SAPBEXheaderItem 25 4" xfId="18588"/>
    <cellStyle name="SAPBEXheaderItem 25 5" xfId="18589"/>
    <cellStyle name="SAPBEXheaderItem 250" xfId="28828"/>
    <cellStyle name="SAPBEXheaderItem 251" xfId="28852"/>
    <cellStyle name="SAPBEXheaderItem 252" xfId="28867"/>
    <cellStyle name="SAPBEXheaderItem 253" xfId="28959"/>
    <cellStyle name="SAPBEXheaderItem 254" xfId="29028"/>
    <cellStyle name="SAPBEXheaderItem 255" xfId="28970"/>
    <cellStyle name="SAPBEXheaderItem 256" xfId="29052"/>
    <cellStyle name="SAPBEXheaderItem 257" xfId="29082"/>
    <cellStyle name="SAPBEXheaderItem 258" xfId="29111"/>
    <cellStyle name="SAPBEXheaderItem 259" xfId="29134"/>
    <cellStyle name="SAPBEXheaderItem 26" xfId="18590"/>
    <cellStyle name="SAPBEXheaderItem 26 2" xfId="18591"/>
    <cellStyle name="SAPBEXheaderItem 26 2 2" xfId="18592"/>
    <cellStyle name="SAPBEXheaderItem 26 3" xfId="18593"/>
    <cellStyle name="SAPBEXheaderItem 26 4" xfId="18594"/>
    <cellStyle name="SAPBEXheaderItem 26 5" xfId="18595"/>
    <cellStyle name="SAPBEXheaderItem 260" xfId="29153"/>
    <cellStyle name="SAPBEXheaderItem 27" xfId="18596"/>
    <cellStyle name="SAPBEXheaderItem 27 2" xfId="18597"/>
    <cellStyle name="SAPBEXheaderItem 27 2 2" xfId="18598"/>
    <cellStyle name="SAPBEXheaderItem 27 3" xfId="18599"/>
    <cellStyle name="SAPBEXheaderItem 27 4" xfId="18600"/>
    <cellStyle name="SAPBEXheaderItem 27 5" xfId="18601"/>
    <cellStyle name="SAPBEXheaderItem 28" xfId="18602"/>
    <cellStyle name="SAPBEXheaderItem 28 2" xfId="18603"/>
    <cellStyle name="SAPBEXheaderItem 28 2 2" xfId="18604"/>
    <cellStyle name="SAPBEXheaderItem 28 3" xfId="18605"/>
    <cellStyle name="SAPBEXheaderItem 28 4" xfId="18606"/>
    <cellStyle name="SAPBEXheaderItem 28 5" xfId="18607"/>
    <cellStyle name="SAPBEXheaderItem 29" xfId="18608"/>
    <cellStyle name="SAPBEXheaderItem 29 2" xfId="18609"/>
    <cellStyle name="SAPBEXheaderItem 29 3" xfId="18610"/>
    <cellStyle name="SAPBEXheaderItem 29 4" xfId="18611"/>
    <cellStyle name="SAPBEXheaderItem 3" xfId="18612"/>
    <cellStyle name="SAPBEXheaderItem 3 2" xfId="18613"/>
    <cellStyle name="SAPBEXheaderItem 3 2 2" xfId="18614"/>
    <cellStyle name="SAPBEXheaderItem 3 2 3" xfId="18615"/>
    <cellStyle name="SAPBEXheaderItem 3 2 4" xfId="18616"/>
    <cellStyle name="SAPBEXheaderItem 3 2 5" xfId="18617"/>
    <cellStyle name="SAPBEXheaderItem 3 3" xfId="18618"/>
    <cellStyle name="SAPBEXheaderItem 3 3 2" xfId="18619"/>
    <cellStyle name="SAPBEXheaderItem 3 4" xfId="18620"/>
    <cellStyle name="SAPBEXheaderItem 3 4 2" xfId="18621"/>
    <cellStyle name="SAPBEXheaderItem 3 5" xfId="18622"/>
    <cellStyle name="SAPBEXheaderItem 3 6" xfId="18623"/>
    <cellStyle name="SAPBEXheaderItem 3 7" xfId="18624"/>
    <cellStyle name="SAPBEXheaderItem 3 8" xfId="18625"/>
    <cellStyle name="SAPBEXheaderItem 3 9" xfId="28961"/>
    <cellStyle name="SAPBEXheaderItem 3_Logistica y Vtas" xfId="18626"/>
    <cellStyle name="SAPBEXheaderItem 30" xfId="18627"/>
    <cellStyle name="SAPBEXheaderItem 30 2" xfId="18628"/>
    <cellStyle name="SAPBEXheaderItem 30 3" xfId="18629"/>
    <cellStyle name="SAPBEXheaderItem 30 4" xfId="18630"/>
    <cellStyle name="SAPBEXheaderItem 31" xfId="18631"/>
    <cellStyle name="SAPBEXheaderItem 31 2" xfId="18632"/>
    <cellStyle name="SAPBEXheaderItem 31 3" xfId="18633"/>
    <cellStyle name="SAPBEXheaderItem 31 4" xfId="18634"/>
    <cellStyle name="SAPBEXheaderItem 32" xfId="18635"/>
    <cellStyle name="SAPBEXheaderItem 32 2" xfId="18636"/>
    <cellStyle name="SAPBEXheaderItem 32 3" xfId="18637"/>
    <cellStyle name="SAPBEXheaderItem 32 4" xfId="18638"/>
    <cellStyle name="SAPBEXheaderItem 33" xfId="18639"/>
    <cellStyle name="SAPBEXheaderItem 33 2" xfId="18640"/>
    <cellStyle name="SAPBEXheaderItem 33 3" xfId="18641"/>
    <cellStyle name="SAPBEXheaderItem 34" xfId="18642"/>
    <cellStyle name="SAPBEXheaderItem 34 2" xfId="18643"/>
    <cellStyle name="SAPBEXheaderItem 34 3" xfId="18644"/>
    <cellStyle name="SAPBEXheaderItem 35" xfId="18645"/>
    <cellStyle name="SAPBEXheaderItem 35 2" xfId="18646"/>
    <cellStyle name="SAPBEXheaderItem 35 3" xfId="18647"/>
    <cellStyle name="SAPBEXheaderItem 36" xfId="18648"/>
    <cellStyle name="SAPBEXheaderItem 36 2" xfId="18649"/>
    <cellStyle name="SAPBEXheaderItem 36 3" xfId="18650"/>
    <cellStyle name="SAPBEXheaderItem 37" xfId="18651"/>
    <cellStyle name="SAPBEXheaderItem 37 2" xfId="18652"/>
    <cellStyle name="SAPBEXheaderItem 38" xfId="18653"/>
    <cellStyle name="SAPBEXheaderItem 38 2" xfId="18654"/>
    <cellStyle name="SAPBEXheaderItem 39" xfId="18655"/>
    <cellStyle name="SAPBEXheaderItem 39 2" xfId="18656"/>
    <cellStyle name="SAPBEXheaderItem 4" xfId="18657"/>
    <cellStyle name="SAPBEXheaderItem 4 2" xfId="18658"/>
    <cellStyle name="SAPBEXheaderItem 4 2 2" xfId="18659"/>
    <cellStyle name="SAPBEXheaderItem 4 2 3" xfId="18660"/>
    <cellStyle name="SAPBEXheaderItem 4 2 4" xfId="18661"/>
    <cellStyle name="SAPBEXheaderItem 4 2 5" xfId="18662"/>
    <cellStyle name="SAPBEXheaderItem 4 3" xfId="18663"/>
    <cellStyle name="SAPBEXheaderItem 4 3 2" xfId="18664"/>
    <cellStyle name="SAPBEXheaderItem 4 4" xfId="18665"/>
    <cellStyle name="SAPBEXheaderItem 4 4 2" xfId="18666"/>
    <cellStyle name="SAPBEXheaderItem 4 5" xfId="18667"/>
    <cellStyle name="SAPBEXheaderItem 4 6" xfId="18668"/>
    <cellStyle name="SAPBEXheaderItem 4 7" xfId="18669"/>
    <cellStyle name="SAPBEXheaderItem 4_Logistica y Vtas" xfId="18670"/>
    <cellStyle name="SAPBEXheaderItem 40" xfId="18671"/>
    <cellStyle name="SAPBEXheaderItem 40 2" xfId="18672"/>
    <cellStyle name="SAPBEXheaderItem 41" xfId="18673"/>
    <cellStyle name="SAPBEXheaderItem 41 2" xfId="18674"/>
    <cellStyle name="SAPBEXheaderItem 42" xfId="18675"/>
    <cellStyle name="SAPBEXheaderItem 42 2" xfId="18676"/>
    <cellStyle name="SAPBEXheaderItem 43" xfId="18677"/>
    <cellStyle name="SAPBEXheaderItem 43 2" xfId="18678"/>
    <cellStyle name="SAPBEXheaderItem 44" xfId="18679"/>
    <cellStyle name="SAPBEXheaderItem 44 2" xfId="18680"/>
    <cellStyle name="SAPBEXheaderItem 45" xfId="18681"/>
    <cellStyle name="SAPBEXheaderItem 45 2" xfId="18682"/>
    <cellStyle name="SAPBEXheaderItem 46" xfId="18683"/>
    <cellStyle name="SAPBEXheaderItem 46 2" xfId="18684"/>
    <cellStyle name="SAPBEXheaderItem 47" xfId="18685"/>
    <cellStyle name="SAPBEXheaderItem 48" xfId="18686"/>
    <cellStyle name="SAPBEXheaderItem 49" xfId="18687"/>
    <cellStyle name="SAPBEXheaderItem 5" xfId="18688"/>
    <cellStyle name="SAPBEXheaderItem 5 2" xfId="18689"/>
    <cellStyle name="SAPBEXheaderItem 5 2 2" xfId="18690"/>
    <cellStyle name="SAPBEXheaderItem 5 2 3" xfId="18691"/>
    <cellStyle name="SAPBEXheaderItem 5 2 4" xfId="18692"/>
    <cellStyle name="SAPBEXheaderItem 5 2 5" xfId="18693"/>
    <cellStyle name="SAPBEXheaderItem 5 3" xfId="18694"/>
    <cellStyle name="SAPBEXheaderItem 5 3 2" xfId="18695"/>
    <cellStyle name="SAPBEXheaderItem 5 4" xfId="18696"/>
    <cellStyle name="SAPBEXheaderItem 5 4 2" xfId="18697"/>
    <cellStyle name="SAPBEXheaderItem 5 5" xfId="18698"/>
    <cellStyle name="SAPBEXheaderItem 5 6" xfId="18699"/>
    <cellStyle name="SAPBEXheaderItem 5 7" xfId="18700"/>
    <cellStyle name="SAPBEXheaderItem 5_Logistica y Vtas" xfId="18701"/>
    <cellStyle name="SAPBEXheaderItem 50" xfId="18702"/>
    <cellStyle name="SAPBEXheaderItem 51" xfId="18703"/>
    <cellStyle name="SAPBEXheaderItem 52" xfId="18704"/>
    <cellStyle name="SAPBEXheaderItem 53" xfId="18705"/>
    <cellStyle name="SAPBEXheaderItem 54" xfId="18706"/>
    <cellStyle name="SAPBEXheaderItem 55" xfId="18707"/>
    <cellStyle name="SAPBEXheaderItem 56" xfId="18708"/>
    <cellStyle name="SAPBEXheaderItem 57" xfId="18709"/>
    <cellStyle name="SAPBEXheaderItem 58" xfId="18710"/>
    <cellStyle name="SAPBEXheaderItem 59" xfId="18711"/>
    <cellStyle name="SAPBEXheaderItem 6" xfId="18712"/>
    <cellStyle name="SAPBEXheaderItem 6 2" xfId="18713"/>
    <cellStyle name="SAPBEXheaderItem 6 2 2" xfId="18714"/>
    <cellStyle name="SAPBEXheaderItem 6 2 3" xfId="18715"/>
    <cellStyle name="SAPBEXheaderItem 6 2 4" xfId="18716"/>
    <cellStyle name="SAPBEXheaderItem 6 2 5" xfId="18717"/>
    <cellStyle name="SAPBEXheaderItem 6 3" xfId="18718"/>
    <cellStyle name="SAPBEXheaderItem 6 3 2" xfId="18719"/>
    <cellStyle name="SAPBEXheaderItem 6 4" xfId="18720"/>
    <cellStyle name="SAPBEXheaderItem 6 4 2" xfId="18721"/>
    <cellStyle name="SAPBEXheaderItem 6 5" xfId="18722"/>
    <cellStyle name="SAPBEXheaderItem 6 6" xfId="18723"/>
    <cellStyle name="SAPBEXheaderItem 6 7" xfId="18724"/>
    <cellStyle name="SAPBEXheaderItem 6_Logistica y Vtas" xfId="18725"/>
    <cellStyle name="SAPBEXheaderItem 60" xfId="18726"/>
    <cellStyle name="SAPBEXheaderItem 61" xfId="18727"/>
    <cellStyle name="SAPBEXheaderItem 62" xfId="18728"/>
    <cellStyle name="SAPBEXheaderItem 63" xfId="18729"/>
    <cellStyle name="SAPBEXheaderItem 64" xfId="18730"/>
    <cellStyle name="SAPBEXheaderItem 65" xfId="18731"/>
    <cellStyle name="SAPBEXheaderItem 66" xfId="18732"/>
    <cellStyle name="SAPBEXheaderItem 67" xfId="18733"/>
    <cellStyle name="SAPBEXheaderItem 68" xfId="18734"/>
    <cellStyle name="SAPBEXheaderItem 69" xfId="18735"/>
    <cellStyle name="SAPBEXheaderItem 7" xfId="18736"/>
    <cellStyle name="SAPBEXheaderItem 7 2" xfId="18737"/>
    <cellStyle name="SAPBEXheaderItem 7 2 2" xfId="18738"/>
    <cellStyle name="SAPBEXheaderItem 7 2 3" xfId="18739"/>
    <cellStyle name="SAPBEXheaderItem 7 2 4" xfId="18740"/>
    <cellStyle name="SAPBEXheaderItem 7 2 5" xfId="18741"/>
    <cellStyle name="SAPBEXheaderItem 7 3" xfId="18742"/>
    <cellStyle name="SAPBEXheaderItem 7 3 2" xfId="18743"/>
    <cellStyle name="SAPBEXheaderItem 7 4" xfId="18744"/>
    <cellStyle name="SAPBEXheaderItem 7 4 2" xfId="18745"/>
    <cellStyle name="SAPBEXheaderItem 7 5" xfId="18746"/>
    <cellStyle name="SAPBEXheaderItem 7 6" xfId="18747"/>
    <cellStyle name="SAPBEXheaderItem 7 7" xfId="18748"/>
    <cellStyle name="SAPBEXheaderItem 7_Logistica y Vtas" xfId="18749"/>
    <cellStyle name="SAPBEXheaderItem 70" xfId="18750"/>
    <cellStyle name="SAPBEXheaderItem 71" xfId="18751"/>
    <cellStyle name="SAPBEXheaderItem 72" xfId="18752"/>
    <cellStyle name="SAPBEXheaderItem 73" xfId="18753"/>
    <cellStyle name="SAPBEXheaderItem 74" xfId="18754"/>
    <cellStyle name="SAPBEXheaderItem 75" xfId="18755"/>
    <cellStyle name="SAPBEXheaderItem 76" xfId="18756"/>
    <cellStyle name="SAPBEXheaderItem 77" xfId="18757"/>
    <cellStyle name="SAPBEXheaderItem 78" xfId="18758"/>
    <cellStyle name="SAPBEXheaderItem 79" xfId="18759"/>
    <cellStyle name="SAPBEXheaderItem 8" xfId="18760"/>
    <cellStyle name="SAPBEXheaderItem 8 2" xfId="18761"/>
    <cellStyle name="SAPBEXheaderItem 8 2 2" xfId="18762"/>
    <cellStyle name="SAPBEXheaderItem 8 2 3" xfId="18763"/>
    <cellStyle name="SAPBEXheaderItem 8 2 4" xfId="18764"/>
    <cellStyle name="SAPBEXheaderItem 8 2 5" xfId="18765"/>
    <cellStyle name="SAPBEXheaderItem 8 3" xfId="18766"/>
    <cellStyle name="SAPBEXheaderItem 8 3 2" xfId="18767"/>
    <cellStyle name="SAPBEXheaderItem 8 4" xfId="18768"/>
    <cellStyle name="SAPBEXheaderItem 8 4 2" xfId="18769"/>
    <cellStyle name="SAPBEXheaderItem 8 5" xfId="18770"/>
    <cellStyle name="SAPBEXheaderItem 8 6" xfId="18771"/>
    <cellStyle name="SAPBEXheaderItem 8 7" xfId="18772"/>
    <cellStyle name="SAPBEXheaderItem 8_Logistica y Vtas" xfId="18773"/>
    <cellStyle name="SAPBEXheaderItem 80" xfId="18774"/>
    <cellStyle name="SAPBEXheaderItem 81" xfId="18775"/>
    <cellStyle name="SAPBEXheaderItem 82" xfId="18776"/>
    <cellStyle name="SAPBEXheaderItem 83" xfId="18777"/>
    <cellStyle name="SAPBEXheaderItem 84" xfId="18423"/>
    <cellStyle name="SAPBEXheaderItem 85" xfId="24081"/>
    <cellStyle name="SAPBEXheaderItem 86" xfId="24122"/>
    <cellStyle name="SAPBEXheaderItem 87" xfId="24137"/>
    <cellStyle name="SAPBEXheaderItem 88" xfId="24189"/>
    <cellStyle name="SAPBEXheaderItem 89" xfId="24216"/>
    <cellStyle name="SAPBEXheaderItem 9" xfId="18778"/>
    <cellStyle name="SAPBEXheaderItem 9 2" xfId="18779"/>
    <cellStyle name="SAPBEXheaderItem 9 2 2" xfId="18780"/>
    <cellStyle name="SAPBEXheaderItem 9 2 3" xfId="18781"/>
    <cellStyle name="SAPBEXheaderItem 9 2 4" xfId="18782"/>
    <cellStyle name="SAPBEXheaderItem 9 2 5" xfId="18783"/>
    <cellStyle name="SAPBEXheaderItem 9 3" xfId="18784"/>
    <cellStyle name="SAPBEXheaderItem 9 3 2" xfId="18785"/>
    <cellStyle name="SAPBEXheaderItem 9 4" xfId="18786"/>
    <cellStyle name="SAPBEXheaderItem 9 4 2" xfId="18787"/>
    <cellStyle name="SAPBEXheaderItem 9 5" xfId="18788"/>
    <cellStyle name="SAPBEXheaderItem 9 6" xfId="18789"/>
    <cellStyle name="SAPBEXheaderItem 9 7" xfId="18790"/>
    <cellStyle name="SAPBEXheaderItem 9_Logistica y Vtas" xfId="18791"/>
    <cellStyle name="SAPBEXheaderItem 90" xfId="24242"/>
    <cellStyle name="SAPBEXheaderItem 91" xfId="24269"/>
    <cellStyle name="SAPBEXheaderItem 92" xfId="24296"/>
    <cellStyle name="SAPBEXheaderItem 93" xfId="24323"/>
    <cellStyle name="SAPBEXheaderItem 94" xfId="24351"/>
    <cellStyle name="SAPBEXheaderItem 95" xfId="24379"/>
    <cellStyle name="SAPBEXheaderItem 96" xfId="24407"/>
    <cellStyle name="SAPBEXheaderItem 97" xfId="24433"/>
    <cellStyle name="SAPBEXheaderItem 98" xfId="24460"/>
    <cellStyle name="SAPBEXheaderItem 99" xfId="24487"/>
    <cellStyle name="SAPBEXheaderItem_1Modelo Plantillas Mandato SISS Junio 09 entrega" xfId="18792"/>
    <cellStyle name="SAPBEXheaderText" xfId="45"/>
    <cellStyle name="SAPBEXheaderText 10" xfId="18794"/>
    <cellStyle name="SAPBEXheaderText 10 2" xfId="18795"/>
    <cellStyle name="SAPBEXheaderText 10 2 2" xfId="18796"/>
    <cellStyle name="SAPBEXheaderText 10 2 3" xfId="18797"/>
    <cellStyle name="SAPBEXheaderText 10 2 4" xfId="18798"/>
    <cellStyle name="SAPBEXheaderText 10 2 5" xfId="18799"/>
    <cellStyle name="SAPBEXheaderText 10 3" xfId="18800"/>
    <cellStyle name="SAPBEXheaderText 10 3 2" xfId="18801"/>
    <cellStyle name="SAPBEXheaderText 10 4" xfId="18802"/>
    <cellStyle name="SAPBEXheaderText 10 4 2" xfId="18803"/>
    <cellStyle name="SAPBEXheaderText 10 5" xfId="18804"/>
    <cellStyle name="SAPBEXheaderText 10 6" xfId="18805"/>
    <cellStyle name="SAPBEXheaderText 10 7" xfId="18806"/>
    <cellStyle name="SAPBEXheaderText 10_Logistica y Vtas" xfId="18807"/>
    <cellStyle name="SAPBEXheaderText 100" xfId="24513"/>
    <cellStyle name="SAPBEXheaderText 101" xfId="24530"/>
    <cellStyle name="SAPBEXheaderText 102" xfId="24579"/>
    <cellStyle name="SAPBEXheaderText 103" xfId="24607"/>
    <cellStyle name="SAPBEXheaderText 104" xfId="24634"/>
    <cellStyle name="SAPBEXheaderText 105" xfId="24662"/>
    <cellStyle name="SAPBEXheaderText 106" xfId="24685"/>
    <cellStyle name="SAPBEXheaderText 107" xfId="24719"/>
    <cellStyle name="SAPBEXheaderText 108" xfId="24745"/>
    <cellStyle name="SAPBEXheaderText 109" xfId="24770"/>
    <cellStyle name="SAPBEXheaderText 11" xfId="18808"/>
    <cellStyle name="SAPBEXheaderText 11 2" xfId="18809"/>
    <cellStyle name="SAPBEXheaderText 11 2 2" xfId="18810"/>
    <cellStyle name="SAPBEXheaderText 11 2 3" xfId="18811"/>
    <cellStyle name="SAPBEXheaderText 11 2 4" xfId="18812"/>
    <cellStyle name="SAPBEXheaderText 11 3" xfId="18813"/>
    <cellStyle name="SAPBEXheaderText 11 3 2" xfId="18814"/>
    <cellStyle name="SAPBEXheaderText 11 4" xfId="18815"/>
    <cellStyle name="SAPBEXheaderText 11 5" xfId="18816"/>
    <cellStyle name="SAPBEXheaderText 11 6" xfId="18817"/>
    <cellStyle name="SAPBEXheaderText 11 7" xfId="18818"/>
    <cellStyle name="SAPBEXheaderText 11 8" xfId="18819"/>
    <cellStyle name="SAPBEXheaderText 11_Logistica y Vtas" xfId="18820"/>
    <cellStyle name="SAPBEXheaderText 110" xfId="24797"/>
    <cellStyle name="SAPBEXheaderText 111" xfId="24823"/>
    <cellStyle name="SAPBEXheaderText 112" xfId="24838"/>
    <cellStyle name="SAPBEXheaderText 113" xfId="24883"/>
    <cellStyle name="SAPBEXheaderText 114" xfId="24910"/>
    <cellStyle name="SAPBEXheaderText 115" xfId="24937"/>
    <cellStyle name="SAPBEXheaderText 116" xfId="24963"/>
    <cellStyle name="SAPBEXheaderText 117" xfId="24981"/>
    <cellStyle name="SAPBEXheaderText 118" xfId="25036"/>
    <cellStyle name="SAPBEXheaderText 119" xfId="25006"/>
    <cellStyle name="SAPBEXheaderText 12" xfId="18821"/>
    <cellStyle name="SAPBEXheaderText 12 2" xfId="18822"/>
    <cellStyle name="SAPBEXheaderText 12 2 2" xfId="18823"/>
    <cellStyle name="SAPBEXheaderText 12 2 3" xfId="18824"/>
    <cellStyle name="SAPBEXheaderText 12 2 4" xfId="18825"/>
    <cellStyle name="SAPBEXheaderText 12 3" xfId="18826"/>
    <cellStyle name="SAPBEXheaderText 12 3 2" xfId="18827"/>
    <cellStyle name="SAPBEXheaderText 12 4" xfId="18828"/>
    <cellStyle name="SAPBEXheaderText 12 4 2" xfId="18829"/>
    <cellStyle name="SAPBEXheaderText 12 5" xfId="18830"/>
    <cellStyle name="SAPBEXheaderText 12 6" xfId="18831"/>
    <cellStyle name="SAPBEXheaderText 12_Logistica y Vtas" xfId="18832"/>
    <cellStyle name="SAPBEXheaderText 120" xfId="25122"/>
    <cellStyle name="SAPBEXheaderText 121" xfId="25096"/>
    <cellStyle name="SAPBEXheaderText 122" xfId="25051"/>
    <cellStyle name="SAPBEXheaderText 123" xfId="25081"/>
    <cellStyle name="SAPBEXheaderText 124" xfId="25215"/>
    <cellStyle name="SAPBEXheaderText 125" xfId="25185"/>
    <cellStyle name="SAPBEXheaderText 126" xfId="25316"/>
    <cellStyle name="SAPBEXheaderText 127" xfId="25269"/>
    <cellStyle name="SAPBEXheaderText 128" xfId="25239"/>
    <cellStyle name="SAPBEXheaderText 129" xfId="25288"/>
    <cellStyle name="SAPBEXheaderText 13" xfId="18833"/>
    <cellStyle name="SAPBEXheaderText 13 2" xfId="18834"/>
    <cellStyle name="SAPBEXheaderText 13 2 2" xfId="18835"/>
    <cellStyle name="SAPBEXheaderText 13 2 3" xfId="18836"/>
    <cellStyle name="SAPBEXheaderText 13 3" xfId="18837"/>
    <cellStyle name="SAPBEXheaderText 13 3 2" xfId="18838"/>
    <cellStyle name="SAPBEXheaderText 13 4" xfId="18839"/>
    <cellStyle name="SAPBEXheaderText 13 5" xfId="18840"/>
    <cellStyle name="SAPBEXheaderText 13 6" xfId="18841"/>
    <cellStyle name="SAPBEXheaderText 130" xfId="25369"/>
    <cellStyle name="SAPBEXheaderText 131" xfId="25396"/>
    <cellStyle name="SAPBEXheaderText 132" xfId="25422"/>
    <cellStyle name="SAPBEXheaderText 133" xfId="25442"/>
    <cellStyle name="SAPBEXheaderText 134" xfId="25468"/>
    <cellStyle name="SAPBEXheaderText 135" xfId="25492"/>
    <cellStyle name="SAPBEXheaderText 136" xfId="25535"/>
    <cellStyle name="SAPBEXheaderText 137" xfId="25561"/>
    <cellStyle name="SAPBEXheaderText 138" xfId="25576"/>
    <cellStyle name="SAPBEXheaderText 139" xfId="25619"/>
    <cellStyle name="SAPBEXheaderText 14" xfId="18842"/>
    <cellStyle name="SAPBEXheaderText 14 2" xfId="18843"/>
    <cellStyle name="SAPBEXheaderText 14 2 2" xfId="18844"/>
    <cellStyle name="SAPBEXheaderText 14 3" xfId="18845"/>
    <cellStyle name="SAPBEXheaderText 14 4" xfId="18846"/>
    <cellStyle name="SAPBEXheaderText 14 5" xfId="18847"/>
    <cellStyle name="SAPBEXheaderText 140" xfId="25645"/>
    <cellStyle name="SAPBEXheaderText 141" xfId="25660"/>
    <cellStyle name="SAPBEXheaderText 142" xfId="25703"/>
    <cellStyle name="SAPBEXheaderText 143" xfId="25729"/>
    <cellStyle name="SAPBEXheaderText 144" xfId="25744"/>
    <cellStyle name="SAPBEXheaderText 145" xfId="25787"/>
    <cellStyle name="SAPBEXheaderText 146" xfId="25813"/>
    <cellStyle name="SAPBEXheaderText 147" xfId="25831"/>
    <cellStyle name="SAPBEXheaderText 148" xfId="25856"/>
    <cellStyle name="SAPBEXheaderText 149" xfId="25900"/>
    <cellStyle name="SAPBEXheaderText 15" xfId="18848"/>
    <cellStyle name="SAPBEXheaderText 15 2" xfId="18849"/>
    <cellStyle name="SAPBEXheaderText 15 2 2" xfId="18850"/>
    <cellStyle name="SAPBEXheaderText 15 3" xfId="18851"/>
    <cellStyle name="SAPBEXheaderText 15 4" xfId="18852"/>
    <cellStyle name="SAPBEXheaderText 15 5" xfId="18853"/>
    <cellStyle name="SAPBEXheaderText 150" xfId="25927"/>
    <cellStyle name="SAPBEXheaderText 151" xfId="25953"/>
    <cellStyle name="SAPBEXheaderText 152" xfId="25968"/>
    <cellStyle name="SAPBEXheaderText 153" xfId="26012"/>
    <cellStyle name="SAPBEXheaderText 154" xfId="26039"/>
    <cellStyle name="SAPBEXheaderText 155" xfId="26065"/>
    <cellStyle name="SAPBEXheaderText 156" xfId="26080"/>
    <cellStyle name="SAPBEXheaderText 157" xfId="26126"/>
    <cellStyle name="SAPBEXheaderText 158" xfId="26152"/>
    <cellStyle name="SAPBEXheaderText 159" xfId="26167"/>
    <cellStyle name="SAPBEXheaderText 16" xfId="18854"/>
    <cellStyle name="SAPBEXheaderText 16 2" xfId="18855"/>
    <cellStyle name="SAPBEXheaderText 16 2 2" xfId="18856"/>
    <cellStyle name="SAPBEXheaderText 16 3" xfId="18857"/>
    <cellStyle name="SAPBEXheaderText 16 4" xfId="18858"/>
    <cellStyle name="SAPBEXheaderText 16 5" xfId="18859"/>
    <cellStyle name="SAPBEXheaderText 160" xfId="26213"/>
    <cellStyle name="SAPBEXheaderText 161" xfId="26243"/>
    <cellStyle name="SAPBEXheaderText 162" xfId="26305"/>
    <cellStyle name="SAPBEXheaderText 163" xfId="26332"/>
    <cellStyle name="SAPBEXheaderText 164" xfId="26359"/>
    <cellStyle name="SAPBEXheaderText 165" xfId="26383"/>
    <cellStyle name="SAPBEXheaderText 166" xfId="26407"/>
    <cellStyle name="SAPBEXheaderText 167" xfId="26431"/>
    <cellStyle name="SAPBEXheaderText 168" xfId="26446"/>
    <cellStyle name="SAPBEXheaderText 169" xfId="26513"/>
    <cellStyle name="SAPBEXheaderText 17" xfId="18860"/>
    <cellStyle name="SAPBEXheaderText 17 2" xfId="18861"/>
    <cellStyle name="SAPBEXheaderText 17 2 2" xfId="18862"/>
    <cellStyle name="SAPBEXheaderText 17 3" xfId="18863"/>
    <cellStyle name="SAPBEXheaderText 17 4" xfId="18864"/>
    <cellStyle name="SAPBEXheaderText 17 5" xfId="18865"/>
    <cellStyle name="SAPBEXheaderText 170" xfId="26542"/>
    <cellStyle name="SAPBEXheaderText 171" xfId="26571"/>
    <cellStyle name="SAPBEXheaderText 172" xfId="26599"/>
    <cellStyle name="SAPBEXheaderText 173" xfId="26627"/>
    <cellStyle name="SAPBEXheaderText 174" xfId="26655"/>
    <cellStyle name="SAPBEXheaderText 175" xfId="26683"/>
    <cellStyle name="SAPBEXheaderText 176" xfId="26711"/>
    <cellStyle name="SAPBEXheaderText 177" xfId="26738"/>
    <cellStyle name="SAPBEXheaderText 178" xfId="26765"/>
    <cellStyle name="SAPBEXheaderText 179" xfId="26789"/>
    <cellStyle name="SAPBEXheaderText 18" xfId="18866"/>
    <cellStyle name="SAPBEXheaderText 18 2" xfId="18867"/>
    <cellStyle name="SAPBEXheaderText 18 2 2" xfId="18868"/>
    <cellStyle name="SAPBEXheaderText 18 3" xfId="18869"/>
    <cellStyle name="SAPBEXheaderText 18 4" xfId="18870"/>
    <cellStyle name="SAPBEXheaderText 18 5" xfId="18871"/>
    <cellStyle name="SAPBEXheaderText 180" xfId="26813"/>
    <cellStyle name="SAPBEXheaderText 181" xfId="26837"/>
    <cellStyle name="SAPBEXheaderText 182" xfId="26852"/>
    <cellStyle name="SAPBEXheaderText 183" xfId="26915"/>
    <cellStyle name="SAPBEXheaderText 184" xfId="26943"/>
    <cellStyle name="SAPBEXheaderText 185" xfId="26970"/>
    <cellStyle name="SAPBEXheaderText 186" xfId="26997"/>
    <cellStyle name="SAPBEXheaderText 187" xfId="27021"/>
    <cellStyle name="SAPBEXheaderText 188" xfId="27045"/>
    <cellStyle name="SAPBEXheaderText 189" xfId="27069"/>
    <cellStyle name="SAPBEXheaderText 19" xfId="18872"/>
    <cellStyle name="SAPBEXheaderText 19 2" xfId="18873"/>
    <cellStyle name="SAPBEXheaderText 19 2 2" xfId="18874"/>
    <cellStyle name="SAPBEXheaderText 19 3" xfId="18875"/>
    <cellStyle name="SAPBEXheaderText 19 4" xfId="18876"/>
    <cellStyle name="SAPBEXheaderText 19 5" xfId="18877"/>
    <cellStyle name="SAPBEXheaderText 190" xfId="27084"/>
    <cellStyle name="SAPBEXheaderText 191" xfId="27151"/>
    <cellStyle name="SAPBEXheaderText 192" xfId="27180"/>
    <cellStyle name="SAPBEXheaderText 193" xfId="27209"/>
    <cellStyle name="SAPBEXheaderText 194" xfId="27237"/>
    <cellStyle name="SAPBEXheaderText 195" xfId="27265"/>
    <cellStyle name="SAPBEXheaderText 196" xfId="27293"/>
    <cellStyle name="SAPBEXheaderText 197" xfId="27321"/>
    <cellStyle name="SAPBEXheaderText 198" xfId="27349"/>
    <cellStyle name="SAPBEXheaderText 199" xfId="27376"/>
    <cellStyle name="SAPBEXheaderText 2" xfId="85"/>
    <cellStyle name="SAPBEXheaderText 2 10" xfId="18879"/>
    <cellStyle name="SAPBEXheaderText 2 10 2" xfId="18880"/>
    <cellStyle name="SAPBEXheaderText 2 10 3" xfId="18881"/>
    <cellStyle name="SAPBEXheaderText 2 11" xfId="18882"/>
    <cellStyle name="SAPBEXheaderText 2 11 2" xfId="18883"/>
    <cellStyle name="SAPBEXheaderText 2 12" xfId="18884"/>
    <cellStyle name="SAPBEXheaderText 2 12 2" xfId="18885"/>
    <cellStyle name="SAPBEXheaderText 2 13" xfId="18886"/>
    <cellStyle name="SAPBEXheaderText 2 13 2" xfId="18887"/>
    <cellStyle name="SAPBEXheaderText 2 14" xfId="18888"/>
    <cellStyle name="SAPBEXheaderText 2 14 2" xfId="18889"/>
    <cellStyle name="SAPBEXheaderText 2 15" xfId="18890"/>
    <cellStyle name="SAPBEXheaderText 2 15 2" xfId="18891"/>
    <cellStyle name="SAPBEXheaderText 2 16" xfId="18892"/>
    <cellStyle name="SAPBEXheaderText 2 16 2" xfId="18893"/>
    <cellStyle name="SAPBEXheaderText 2 17" xfId="18894"/>
    <cellStyle name="SAPBEXheaderText 2 18" xfId="18895"/>
    <cellStyle name="SAPBEXheaderText 2 19" xfId="18896"/>
    <cellStyle name="SAPBEXheaderText 2 2" xfId="18897"/>
    <cellStyle name="SAPBEXheaderText 2 2 2" xfId="18898"/>
    <cellStyle name="SAPBEXheaderText 2 2 2 2" xfId="18899"/>
    <cellStyle name="SAPBEXheaderText 2 2 2 3" xfId="18900"/>
    <cellStyle name="SAPBEXheaderText 2 2 2 4" xfId="18901"/>
    <cellStyle name="SAPBEXheaderText 2 2 3" xfId="18902"/>
    <cellStyle name="SAPBEXheaderText 2 2 4" xfId="18903"/>
    <cellStyle name="SAPBEXheaderText 2 2 5" xfId="18904"/>
    <cellStyle name="SAPBEXheaderText 2 20" xfId="18905"/>
    <cellStyle name="SAPBEXheaderText 2 21" xfId="18906"/>
    <cellStyle name="SAPBEXheaderText 2 22" xfId="18878"/>
    <cellStyle name="SAPBEXheaderText 2 3" xfId="18907"/>
    <cellStyle name="SAPBEXheaderText 2 3 2" xfId="18908"/>
    <cellStyle name="SAPBEXheaderText 2 3 2 2" xfId="18909"/>
    <cellStyle name="SAPBEXheaderText 2 3 3" xfId="18910"/>
    <cellStyle name="SAPBEXheaderText 2 3 4" xfId="18911"/>
    <cellStyle name="SAPBEXheaderText 2 4" xfId="18912"/>
    <cellStyle name="SAPBEXheaderText 2 4 2" xfId="18913"/>
    <cellStyle name="SAPBEXheaderText 2 4 3" xfId="18914"/>
    <cellStyle name="SAPBEXheaderText 2 5" xfId="18915"/>
    <cellStyle name="SAPBEXheaderText 2 5 2" xfId="18916"/>
    <cellStyle name="SAPBEXheaderText 2 6" xfId="18917"/>
    <cellStyle name="SAPBEXheaderText 2 6 2" xfId="18918"/>
    <cellStyle name="SAPBEXheaderText 2 7" xfId="18919"/>
    <cellStyle name="SAPBEXheaderText 2 7 2" xfId="18920"/>
    <cellStyle name="SAPBEXheaderText 2 8" xfId="18921"/>
    <cellStyle name="SAPBEXheaderText 2 8 2" xfId="18922"/>
    <cellStyle name="SAPBEXheaderText 2 9" xfId="18923"/>
    <cellStyle name="SAPBEXheaderText 2 9 2" xfId="18924"/>
    <cellStyle name="SAPBEXheaderText 2_ANTES Y DESPUES MB ANA" xfId="18925"/>
    <cellStyle name="SAPBEXheaderText 20" xfId="18926"/>
    <cellStyle name="SAPBEXheaderText 20 2" xfId="18927"/>
    <cellStyle name="SAPBEXheaderText 20 2 2" xfId="18928"/>
    <cellStyle name="SAPBEXheaderText 20 3" xfId="18929"/>
    <cellStyle name="SAPBEXheaderText 20 4" xfId="18930"/>
    <cellStyle name="SAPBEXheaderText 20 5" xfId="18931"/>
    <cellStyle name="SAPBEXheaderText 200" xfId="27403"/>
    <cellStyle name="SAPBEXheaderText 201" xfId="27427"/>
    <cellStyle name="SAPBEXheaderText 202" xfId="27451"/>
    <cellStyle name="SAPBEXheaderText 203" xfId="27475"/>
    <cellStyle name="SAPBEXheaderText 204" xfId="27490"/>
    <cellStyle name="SAPBEXheaderText 205" xfId="27562"/>
    <cellStyle name="SAPBEXheaderText 206" xfId="27591"/>
    <cellStyle name="SAPBEXheaderText 207" xfId="27620"/>
    <cellStyle name="SAPBEXheaderText 208" xfId="27649"/>
    <cellStyle name="SAPBEXheaderText 209" xfId="27678"/>
    <cellStyle name="SAPBEXheaderText 21" xfId="18932"/>
    <cellStyle name="SAPBEXheaderText 21 2" xfId="18933"/>
    <cellStyle name="SAPBEXheaderText 21 2 2" xfId="18934"/>
    <cellStyle name="SAPBEXheaderText 21 3" xfId="18935"/>
    <cellStyle name="SAPBEXheaderText 21 4" xfId="18936"/>
    <cellStyle name="SAPBEXheaderText 21 5" xfId="18937"/>
    <cellStyle name="SAPBEXheaderText 210" xfId="27707"/>
    <cellStyle name="SAPBEXheaderText 211" xfId="27736"/>
    <cellStyle name="SAPBEXheaderText 212" xfId="27765"/>
    <cellStyle name="SAPBEXheaderText 213" xfId="27794"/>
    <cellStyle name="SAPBEXheaderText 214" xfId="27823"/>
    <cellStyle name="SAPBEXheaderText 215" xfId="27852"/>
    <cellStyle name="SAPBEXheaderText 216" xfId="27881"/>
    <cellStyle name="SAPBEXheaderText 217" xfId="27910"/>
    <cellStyle name="SAPBEXheaderText 218" xfId="27939"/>
    <cellStyle name="SAPBEXheaderText 219" xfId="27968"/>
    <cellStyle name="SAPBEXheaderText 22" xfId="18938"/>
    <cellStyle name="SAPBEXheaderText 22 2" xfId="18939"/>
    <cellStyle name="SAPBEXheaderText 22 2 2" xfId="18940"/>
    <cellStyle name="SAPBEXheaderText 22 3" xfId="18941"/>
    <cellStyle name="SAPBEXheaderText 22 4" xfId="18942"/>
    <cellStyle name="SAPBEXheaderText 22 5" xfId="18943"/>
    <cellStyle name="SAPBEXheaderText 220" xfId="27997"/>
    <cellStyle name="SAPBEXheaderText 221" xfId="28026"/>
    <cellStyle name="SAPBEXheaderText 222" xfId="28055"/>
    <cellStyle name="SAPBEXheaderText 223" xfId="28084"/>
    <cellStyle name="SAPBEXheaderText 224" xfId="28113"/>
    <cellStyle name="SAPBEXheaderText 225" xfId="28142"/>
    <cellStyle name="SAPBEXheaderText 226" xfId="28171"/>
    <cellStyle name="SAPBEXheaderText 227" xfId="28200"/>
    <cellStyle name="SAPBEXheaderText 228" xfId="28229"/>
    <cellStyle name="SAPBEXheaderText 229" xfId="28258"/>
    <cellStyle name="SAPBEXheaderText 23" xfId="18944"/>
    <cellStyle name="SAPBEXheaderText 23 2" xfId="18945"/>
    <cellStyle name="SAPBEXheaderText 23 2 2" xfId="18946"/>
    <cellStyle name="SAPBEXheaderText 23 3" xfId="18947"/>
    <cellStyle name="SAPBEXheaderText 23 4" xfId="18948"/>
    <cellStyle name="SAPBEXheaderText 23 5" xfId="18949"/>
    <cellStyle name="SAPBEXheaderText 230" xfId="28287"/>
    <cellStyle name="SAPBEXheaderText 231" xfId="28316"/>
    <cellStyle name="SAPBEXheaderText 232" xfId="28345"/>
    <cellStyle name="SAPBEXheaderText 233" xfId="28374"/>
    <cellStyle name="SAPBEXheaderText 234" xfId="28403"/>
    <cellStyle name="SAPBEXheaderText 235" xfId="28432"/>
    <cellStyle name="SAPBEXheaderText 236" xfId="28460"/>
    <cellStyle name="SAPBEXheaderText 237" xfId="28488"/>
    <cellStyle name="SAPBEXheaderText 238" xfId="28517"/>
    <cellStyle name="SAPBEXheaderText 239" xfId="28546"/>
    <cellStyle name="SAPBEXheaderText 24" xfId="18950"/>
    <cellStyle name="SAPBEXheaderText 24 2" xfId="18951"/>
    <cellStyle name="SAPBEXheaderText 24 2 2" xfId="18952"/>
    <cellStyle name="SAPBEXheaderText 24 3" xfId="18953"/>
    <cellStyle name="SAPBEXheaderText 24 4" xfId="18954"/>
    <cellStyle name="SAPBEXheaderText 24 5" xfId="18955"/>
    <cellStyle name="SAPBEXheaderText 240" xfId="28574"/>
    <cellStyle name="SAPBEXheaderText 241" xfId="28600"/>
    <cellStyle name="SAPBEXheaderText 242" xfId="28626"/>
    <cellStyle name="SAPBEXheaderText 243" xfId="28652"/>
    <cellStyle name="SAPBEXheaderText 244" xfId="28678"/>
    <cellStyle name="SAPBEXheaderText 245" xfId="28704"/>
    <cellStyle name="SAPBEXheaderText 246" xfId="28729"/>
    <cellStyle name="SAPBEXheaderText 247" xfId="28754"/>
    <cellStyle name="SAPBEXheaderText 248" xfId="28779"/>
    <cellStyle name="SAPBEXheaderText 249" xfId="28804"/>
    <cellStyle name="SAPBEXheaderText 25" xfId="18956"/>
    <cellStyle name="SAPBEXheaderText 25 2" xfId="18957"/>
    <cellStyle name="SAPBEXheaderText 25 2 2" xfId="18958"/>
    <cellStyle name="SAPBEXheaderText 25 3" xfId="18959"/>
    <cellStyle name="SAPBEXheaderText 25 4" xfId="18960"/>
    <cellStyle name="SAPBEXheaderText 25 5" xfId="18961"/>
    <cellStyle name="SAPBEXheaderText 250" xfId="28829"/>
    <cellStyle name="SAPBEXheaderText 251" xfId="28853"/>
    <cellStyle name="SAPBEXheaderText 252" xfId="28868"/>
    <cellStyle name="SAPBEXheaderText 253" xfId="28962"/>
    <cellStyle name="SAPBEXheaderText 254" xfId="29031"/>
    <cellStyle name="SAPBEXheaderText 255" xfId="28984"/>
    <cellStyle name="SAPBEXheaderText 256" xfId="29055"/>
    <cellStyle name="SAPBEXheaderText 257" xfId="29084"/>
    <cellStyle name="SAPBEXheaderText 258" xfId="29112"/>
    <cellStyle name="SAPBEXheaderText 259" xfId="29135"/>
    <cellStyle name="SAPBEXheaderText 26" xfId="18962"/>
    <cellStyle name="SAPBEXheaderText 26 2" xfId="18963"/>
    <cellStyle name="SAPBEXheaderText 26 2 2" xfId="18964"/>
    <cellStyle name="SAPBEXheaderText 26 3" xfId="18965"/>
    <cellStyle name="SAPBEXheaderText 26 4" xfId="18966"/>
    <cellStyle name="SAPBEXheaderText 26 5" xfId="18967"/>
    <cellStyle name="SAPBEXheaderText 260" xfId="29156"/>
    <cellStyle name="SAPBEXheaderText 27" xfId="18968"/>
    <cellStyle name="SAPBEXheaderText 27 2" xfId="18969"/>
    <cellStyle name="SAPBEXheaderText 27 2 2" xfId="18970"/>
    <cellStyle name="SAPBEXheaderText 27 3" xfId="18971"/>
    <cellStyle name="SAPBEXheaderText 27 4" xfId="18972"/>
    <cellStyle name="SAPBEXheaderText 27 5" xfId="18973"/>
    <cellStyle name="SAPBEXheaderText 28" xfId="18974"/>
    <cellStyle name="SAPBEXheaderText 28 2" xfId="18975"/>
    <cellStyle name="SAPBEXheaderText 28 2 2" xfId="18976"/>
    <cellStyle name="SAPBEXheaderText 28 3" xfId="18977"/>
    <cellStyle name="SAPBEXheaderText 28 4" xfId="18978"/>
    <cellStyle name="SAPBEXheaderText 28 5" xfId="18979"/>
    <cellStyle name="SAPBEXheaderText 29" xfId="18980"/>
    <cellStyle name="SAPBEXheaderText 29 2" xfId="18981"/>
    <cellStyle name="SAPBEXheaderText 29 3" xfId="18982"/>
    <cellStyle name="SAPBEXheaderText 29 4" xfId="18983"/>
    <cellStyle name="SAPBEXheaderText 3" xfId="18984"/>
    <cellStyle name="SAPBEXheaderText 3 2" xfId="18985"/>
    <cellStyle name="SAPBEXheaderText 3 2 2" xfId="18986"/>
    <cellStyle name="SAPBEXheaderText 3 2 3" xfId="18987"/>
    <cellStyle name="SAPBEXheaderText 3 2 4" xfId="18988"/>
    <cellStyle name="SAPBEXheaderText 3 2 5" xfId="18989"/>
    <cellStyle name="SAPBEXheaderText 3 3" xfId="18990"/>
    <cellStyle name="SAPBEXheaderText 3 3 2" xfId="18991"/>
    <cellStyle name="SAPBEXheaderText 3 4" xfId="18992"/>
    <cellStyle name="SAPBEXheaderText 3 4 2" xfId="18993"/>
    <cellStyle name="SAPBEXheaderText 3 5" xfId="18994"/>
    <cellStyle name="SAPBEXheaderText 3 6" xfId="18995"/>
    <cellStyle name="SAPBEXheaderText 3 7" xfId="18996"/>
    <cellStyle name="SAPBEXheaderText 3 8" xfId="18997"/>
    <cellStyle name="SAPBEXheaderText 3 9" xfId="28964"/>
    <cellStyle name="SAPBEXheaderText 3_Logistica y Vtas" xfId="18998"/>
    <cellStyle name="SAPBEXheaderText 30" xfId="18999"/>
    <cellStyle name="SAPBEXheaderText 30 2" xfId="19000"/>
    <cellStyle name="SAPBEXheaderText 30 3" xfId="19001"/>
    <cellStyle name="SAPBEXheaderText 30 4" xfId="19002"/>
    <cellStyle name="SAPBEXheaderText 31" xfId="19003"/>
    <cellStyle name="SAPBEXheaderText 31 2" xfId="19004"/>
    <cellStyle name="SAPBEXheaderText 31 3" xfId="19005"/>
    <cellStyle name="SAPBEXheaderText 31 4" xfId="19006"/>
    <cellStyle name="SAPBEXheaderText 32" xfId="19007"/>
    <cellStyle name="SAPBEXheaderText 32 2" xfId="19008"/>
    <cellStyle name="SAPBEXheaderText 32 3" xfId="19009"/>
    <cellStyle name="SAPBEXheaderText 32 4" xfId="19010"/>
    <cellStyle name="SAPBEXheaderText 33" xfId="19011"/>
    <cellStyle name="SAPBEXheaderText 33 2" xfId="19012"/>
    <cellStyle name="SAPBEXheaderText 33 3" xfId="19013"/>
    <cellStyle name="SAPBEXheaderText 34" xfId="19014"/>
    <cellStyle name="SAPBEXheaderText 34 2" xfId="19015"/>
    <cellStyle name="SAPBEXheaderText 34 3" xfId="19016"/>
    <cellStyle name="SAPBEXheaderText 35" xfId="19017"/>
    <cellStyle name="SAPBEXheaderText 35 2" xfId="19018"/>
    <cellStyle name="SAPBEXheaderText 35 3" xfId="19019"/>
    <cellStyle name="SAPBEXheaderText 36" xfId="19020"/>
    <cellStyle name="SAPBEXheaderText 36 2" xfId="19021"/>
    <cellStyle name="SAPBEXheaderText 36 3" xfId="19022"/>
    <cellStyle name="SAPBEXheaderText 37" xfId="19023"/>
    <cellStyle name="SAPBEXheaderText 37 2" xfId="19024"/>
    <cellStyle name="SAPBEXheaderText 38" xfId="19025"/>
    <cellStyle name="SAPBEXheaderText 38 2" xfId="19026"/>
    <cellStyle name="SAPBEXheaderText 39" xfId="19027"/>
    <cellStyle name="SAPBEXheaderText 39 2" xfId="19028"/>
    <cellStyle name="SAPBEXheaderText 4" xfId="19029"/>
    <cellStyle name="SAPBEXheaderText 4 2" xfId="19030"/>
    <cellStyle name="SAPBEXheaderText 4 2 2" xfId="19031"/>
    <cellStyle name="SAPBEXheaderText 4 2 3" xfId="19032"/>
    <cellStyle name="SAPBEXheaderText 4 2 4" xfId="19033"/>
    <cellStyle name="SAPBEXheaderText 4 2 5" xfId="19034"/>
    <cellStyle name="SAPBEXheaderText 4 3" xfId="19035"/>
    <cellStyle name="SAPBEXheaderText 4 3 2" xfId="19036"/>
    <cellStyle name="SAPBEXheaderText 4 4" xfId="19037"/>
    <cellStyle name="SAPBEXheaderText 4 4 2" xfId="19038"/>
    <cellStyle name="SAPBEXheaderText 4 5" xfId="19039"/>
    <cellStyle name="SAPBEXheaderText 4 6" xfId="19040"/>
    <cellStyle name="SAPBEXheaderText 4 7" xfId="19041"/>
    <cellStyle name="SAPBEXheaderText 4_Logistica y Vtas" xfId="19042"/>
    <cellStyle name="SAPBEXheaderText 40" xfId="19043"/>
    <cellStyle name="SAPBEXheaderText 40 2" xfId="19044"/>
    <cellStyle name="SAPBEXheaderText 41" xfId="19045"/>
    <cellStyle name="SAPBEXheaderText 41 2" xfId="19046"/>
    <cellStyle name="SAPBEXheaderText 42" xfId="19047"/>
    <cellStyle name="SAPBEXheaderText 42 2" xfId="19048"/>
    <cellStyle name="SAPBEXheaderText 43" xfId="19049"/>
    <cellStyle name="SAPBEXheaderText 43 2" xfId="19050"/>
    <cellStyle name="SAPBEXheaderText 44" xfId="19051"/>
    <cellStyle name="SAPBEXheaderText 44 2" xfId="19052"/>
    <cellStyle name="SAPBEXheaderText 45" xfId="19053"/>
    <cellStyle name="SAPBEXheaderText 45 2" xfId="19054"/>
    <cellStyle name="SAPBEXheaderText 46" xfId="19055"/>
    <cellStyle name="SAPBEXheaderText 46 2" xfId="19056"/>
    <cellStyle name="SAPBEXheaderText 47" xfId="19057"/>
    <cellStyle name="SAPBEXheaderText 48" xfId="19058"/>
    <cellStyle name="SAPBEXheaderText 49" xfId="19059"/>
    <cellStyle name="SAPBEXheaderText 5" xfId="19060"/>
    <cellStyle name="SAPBEXheaderText 5 2" xfId="19061"/>
    <cellStyle name="SAPBEXheaderText 5 2 2" xfId="19062"/>
    <cellStyle name="SAPBEXheaderText 5 2 3" xfId="19063"/>
    <cellStyle name="SAPBEXheaderText 5 2 4" xfId="19064"/>
    <cellStyle name="SAPBEXheaderText 5 2 5" xfId="19065"/>
    <cellStyle name="SAPBEXheaderText 5 3" xfId="19066"/>
    <cellStyle name="SAPBEXheaderText 5 3 2" xfId="19067"/>
    <cellStyle name="SAPBEXheaderText 5 4" xfId="19068"/>
    <cellStyle name="SAPBEXheaderText 5 4 2" xfId="19069"/>
    <cellStyle name="SAPBEXheaderText 5 5" xfId="19070"/>
    <cellStyle name="SAPBEXheaderText 5 6" xfId="19071"/>
    <cellStyle name="SAPBEXheaderText 5 7" xfId="19072"/>
    <cellStyle name="SAPBEXheaderText 5_Logistica y Vtas" xfId="19073"/>
    <cellStyle name="SAPBEXheaderText 50" xfId="19074"/>
    <cellStyle name="SAPBEXheaderText 51" xfId="19075"/>
    <cellStyle name="SAPBEXheaderText 52" xfId="19076"/>
    <cellStyle name="SAPBEXheaderText 53" xfId="19077"/>
    <cellStyle name="SAPBEXheaderText 54" xfId="19078"/>
    <cellStyle name="SAPBEXheaderText 55" xfId="19079"/>
    <cellStyle name="SAPBEXheaderText 56" xfId="19080"/>
    <cellStyle name="SAPBEXheaderText 57" xfId="19081"/>
    <cellStyle name="SAPBEXheaderText 58" xfId="19082"/>
    <cellStyle name="SAPBEXheaderText 59" xfId="19083"/>
    <cellStyle name="SAPBEXheaderText 6" xfId="19084"/>
    <cellStyle name="SAPBEXheaderText 6 2" xfId="19085"/>
    <cellStyle name="SAPBEXheaderText 6 2 2" xfId="19086"/>
    <cellStyle name="SAPBEXheaderText 6 2 3" xfId="19087"/>
    <cellStyle name="SAPBEXheaderText 6 2 4" xfId="19088"/>
    <cellStyle name="SAPBEXheaderText 6 2 5" xfId="19089"/>
    <cellStyle name="SAPBEXheaderText 6 3" xfId="19090"/>
    <cellStyle name="SAPBEXheaderText 6 3 2" xfId="19091"/>
    <cellStyle name="SAPBEXheaderText 6 4" xfId="19092"/>
    <cellStyle name="SAPBEXheaderText 6 4 2" xfId="19093"/>
    <cellStyle name="SAPBEXheaderText 6 5" xfId="19094"/>
    <cellStyle name="SAPBEXheaderText 6 6" xfId="19095"/>
    <cellStyle name="SAPBEXheaderText 6 7" xfId="19096"/>
    <cellStyle name="SAPBEXheaderText 6_Logistica y Vtas" xfId="19097"/>
    <cellStyle name="SAPBEXheaderText 60" xfId="19098"/>
    <cellStyle name="SAPBEXheaderText 61" xfId="19099"/>
    <cellStyle name="SAPBEXheaderText 62" xfId="19100"/>
    <cellStyle name="SAPBEXheaderText 63" xfId="19101"/>
    <cellStyle name="SAPBEXheaderText 64" xfId="19102"/>
    <cellStyle name="SAPBEXheaderText 65" xfId="19103"/>
    <cellStyle name="SAPBEXheaderText 66" xfId="19104"/>
    <cellStyle name="SAPBEXheaderText 67" xfId="19105"/>
    <cellStyle name="SAPBEXheaderText 68" xfId="19106"/>
    <cellStyle name="SAPBEXheaderText 69" xfId="19107"/>
    <cellStyle name="SAPBEXheaderText 7" xfId="19108"/>
    <cellStyle name="SAPBEXheaderText 7 2" xfId="19109"/>
    <cellStyle name="SAPBEXheaderText 7 2 2" xfId="19110"/>
    <cellStyle name="SAPBEXheaderText 7 2 3" xfId="19111"/>
    <cellStyle name="SAPBEXheaderText 7 2 4" xfId="19112"/>
    <cellStyle name="SAPBEXheaderText 7 2 5" xfId="19113"/>
    <cellStyle name="SAPBEXheaderText 7 3" xfId="19114"/>
    <cellStyle name="SAPBEXheaderText 7 3 2" xfId="19115"/>
    <cellStyle name="SAPBEXheaderText 7 4" xfId="19116"/>
    <cellStyle name="SAPBEXheaderText 7 4 2" xfId="19117"/>
    <cellStyle name="SAPBEXheaderText 7 5" xfId="19118"/>
    <cellStyle name="SAPBEXheaderText 7 6" xfId="19119"/>
    <cellStyle name="SAPBEXheaderText 7 7" xfId="19120"/>
    <cellStyle name="SAPBEXheaderText 7_Logistica y Vtas" xfId="19121"/>
    <cellStyle name="SAPBEXheaderText 70" xfId="19122"/>
    <cellStyle name="SAPBEXheaderText 71" xfId="19123"/>
    <cellStyle name="SAPBEXheaderText 72" xfId="19124"/>
    <cellStyle name="SAPBEXheaderText 73" xfId="19125"/>
    <cellStyle name="SAPBEXheaderText 74" xfId="19126"/>
    <cellStyle name="SAPBEXheaderText 75" xfId="19127"/>
    <cellStyle name="SAPBEXheaderText 76" xfId="19128"/>
    <cellStyle name="SAPBEXheaderText 77" xfId="19129"/>
    <cellStyle name="SAPBEXheaderText 78" xfId="19130"/>
    <cellStyle name="SAPBEXheaderText 79" xfId="19131"/>
    <cellStyle name="SAPBEXheaderText 8" xfId="19132"/>
    <cellStyle name="SAPBEXheaderText 8 2" xfId="19133"/>
    <cellStyle name="SAPBEXheaderText 8 2 2" xfId="19134"/>
    <cellStyle name="SAPBEXheaderText 8 2 3" xfId="19135"/>
    <cellStyle name="SAPBEXheaderText 8 2 4" xfId="19136"/>
    <cellStyle name="SAPBEXheaderText 8 2 5" xfId="19137"/>
    <cellStyle name="SAPBEXheaderText 8 3" xfId="19138"/>
    <cellStyle name="SAPBEXheaderText 8 3 2" xfId="19139"/>
    <cellStyle name="SAPBEXheaderText 8 4" xfId="19140"/>
    <cellStyle name="SAPBEXheaderText 8 4 2" xfId="19141"/>
    <cellStyle name="SAPBEXheaderText 8 5" xfId="19142"/>
    <cellStyle name="SAPBEXheaderText 8 6" xfId="19143"/>
    <cellStyle name="SAPBEXheaderText 8 7" xfId="19144"/>
    <cellStyle name="SAPBEXheaderText 8_Logistica y Vtas" xfId="19145"/>
    <cellStyle name="SAPBEXheaderText 80" xfId="19146"/>
    <cellStyle name="SAPBEXheaderText 81" xfId="19147"/>
    <cellStyle name="SAPBEXheaderText 82" xfId="19148"/>
    <cellStyle name="SAPBEXheaderText 83" xfId="19149"/>
    <cellStyle name="SAPBEXheaderText 84" xfId="18793"/>
    <cellStyle name="SAPBEXheaderText 85" xfId="24082"/>
    <cellStyle name="SAPBEXheaderText 86" xfId="24123"/>
    <cellStyle name="SAPBEXheaderText 87" xfId="24138"/>
    <cellStyle name="SAPBEXheaderText 88" xfId="24190"/>
    <cellStyle name="SAPBEXheaderText 89" xfId="24217"/>
    <cellStyle name="SAPBEXheaderText 9" xfId="19150"/>
    <cellStyle name="SAPBEXheaderText 9 2" xfId="19151"/>
    <cellStyle name="SAPBEXheaderText 9 2 2" xfId="19152"/>
    <cellStyle name="SAPBEXheaderText 9 2 3" xfId="19153"/>
    <cellStyle name="SAPBEXheaderText 9 2 4" xfId="19154"/>
    <cellStyle name="SAPBEXheaderText 9 2 5" xfId="19155"/>
    <cellStyle name="SAPBEXheaderText 9 3" xfId="19156"/>
    <cellStyle name="SAPBEXheaderText 9 3 2" xfId="19157"/>
    <cellStyle name="SAPBEXheaderText 9 4" xfId="19158"/>
    <cellStyle name="SAPBEXheaderText 9 4 2" xfId="19159"/>
    <cellStyle name="SAPBEXheaderText 9 5" xfId="19160"/>
    <cellStyle name="SAPBEXheaderText 9 6" xfId="19161"/>
    <cellStyle name="SAPBEXheaderText 9 7" xfId="19162"/>
    <cellStyle name="SAPBEXheaderText 9_Logistica y Vtas" xfId="19163"/>
    <cellStyle name="SAPBEXheaderText 90" xfId="24243"/>
    <cellStyle name="SAPBEXheaderText 91" xfId="24270"/>
    <cellStyle name="SAPBEXheaderText 92" xfId="24297"/>
    <cellStyle name="SAPBEXheaderText 93" xfId="24324"/>
    <cellStyle name="SAPBEXheaderText 94" xfId="24352"/>
    <cellStyle name="SAPBEXheaderText 95" xfId="24380"/>
    <cellStyle name="SAPBEXheaderText 96" xfId="24408"/>
    <cellStyle name="SAPBEXheaderText 97" xfId="24434"/>
    <cellStyle name="SAPBEXheaderText 98" xfId="24461"/>
    <cellStyle name="SAPBEXheaderText 99" xfId="24488"/>
    <cellStyle name="SAPBEXheaderText_1Modelo Plantillas Mandato SISS Junio 09 entrega" xfId="19164"/>
    <cellStyle name="SAPBEXHLevel0" xfId="46"/>
    <cellStyle name="SAPBEXHLevel0 10" xfId="19166"/>
    <cellStyle name="SAPBEXHLevel0 10 2" xfId="19167"/>
    <cellStyle name="SAPBEXHLevel0 10 2 2" xfId="19168"/>
    <cellStyle name="SAPBEXHLevel0 10 2 3" xfId="19169"/>
    <cellStyle name="SAPBEXHLevel0 10 2 4" xfId="19170"/>
    <cellStyle name="SAPBEXHLevel0 10 2 5" xfId="19171"/>
    <cellStyle name="SAPBEXHLevel0 10 3" xfId="19172"/>
    <cellStyle name="SAPBEXHLevel0 10 3 2" xfId="19173"/>
    <cellStyle name="SAPBEXHLevel0 10 4" xfId="19174"/>
    <cellStyle name="SAPBEXHLevel0 10 5" xfId="19175"/>
    <cellStyle name="SAPBEXHLevel0 10 6" xfId="19176"/>
    <cellStyle name="SAPBEXHLevel0 10 7" xfId="19177"/>
    <cellStyle name="SAPBEXHLevel0 10_Logistica y Vtas" xfId="19178"/>
    <cellStyle name="SAPBEXHLevel0 100" xfId="24531"/>
    <cellStyle name="SAPBEXHLevel0 101" xfId="24580"/>
    <cellStyle name="SAPBEXHLevel0 102" xfId="24608"/>
    <cellStyle name="SAPBEXHLevel0 103" xfId="24635"/>
    <cellStyle name="SAPBEXHLevel0 104" xfId="24663"/>
    <cellStyle name="SAPBEXHLevel0 105" xfId="24686"/>
    <cellStyle name="SAPBEXHLevel0 106" xfId="24720"/>
    <cellStyle name="SAPBEXHLevel0 107" xfId="24746"/>
    <cellStyle name="SAPBEXHLevel0 108" xfId="24771"/>
    <cellStyle name="SAPBEXHLevel0 109" xfId="24798"/>
    <cellStyle name="SAPBEXHLevel0 11" xfId="19179"/>
    <cellStyle name="SAPBEXHLevel0 11 2" xfId="19180"/>
    <cellStyle name="SAPBEXHLevel0 11 2 2" xfId="19181"/>
    <cellStyle name="SAPBEXHLevel0 11 2 3" xfId="19182"/>
    <cellStyle name="SAPBEXHLevel0 11 2 4" xfId="19183"/>
    <cellStyle name="SAPBEXHLevel0 11 3" xfId="19184"/>
    <cellStyle name="SAPBEXHLevel0 11 3 2" xfId="19185"/>
    <cellStyle name="SAPBEXHLevel0 11 4" xfId="19186"/>
    <cellStyle name="SAPBEXHLevel0 11 4 2" xfId="19187"/>
    <cellStyle name="SAPBEXHLevel0 11 5" xfId="19188"/>
    <cellStyle name="SAPBEXHLevel0 11 6" xfId="19189"/>
    <cellStyle name="SAPBEXHLevel0 11 7" xfId="19190"/>
    <cellStyle name="SAPBEXHLevel0 11 8" xfId="19191"/>
    <cellStyle name="SAPBEXHLevel0 11_Logistica y Vtas" xfId="19192"/>
    <cellStyle name="SAPBEXHLevel0 110" xfId="24824"/>
    <cellStyle name="SAPBEXHLevel0 111" xfId="24839"/>
    <cellStyle name="SAPBEXHLevel0 112" xfId="24884"/>
    <cellStyle name="SAPBEXHLevel0 113" xfId="24911"/>
    <cellStyle name="SAPBEXHLevel0 114" xfId="24938"/>
    <cellStyle name="SAPBEXHLevel0 115" xfId="24964"/>
    <cellStyle name="SAPBEXHLevel0 116" xfId="24982"/>
    <cellStyle name="SAPBEXHLevel0 117" xfId="25037"/>
    <cellStyle name="SAPBEXHLevel0 118" xfId="25007"/>
    <cellStyle name="SAPBEXHLevel0 119" xfId="25121"/>
    <cellStyle name="SAPBEXHLevel0 12" xfId="19193"/>
    <cellStyle name="SAPBEXHLevel0 12 2" xfId="19194"/>
    <cellStyle name="SAPBEXHLevel0 12 2 2" xfId="19195"/>
    <cellStyle name="SAPBEXHLevel0 12 2 3" xfId="19196"/>
    <cellStyle name="SAPBEXHLevel0 12 2 4" xfId="19197"/>
    <cellStyle name="SAPBEXHLevel0 12 3" xfId="19198"/>
    <cellStyle name="SAPBEXHLevel0 12 3 2" xfId="19199"/>
    <cellStyle name="SAPBEXHLevel0 12 4" xfId="19200"/>
    <cellStyle name="SAPBEXHLevel0 12 4 2" xfId="19201"/>
    <cellStyle name="SAPBEXHLevel0 12 5" xfId="19202"/>
    <cellStyle name="SAPBEXHLevel0 12 6" xfId="19203"/>
    <cellStyle name="SAPBEXHLevel0 12_Logistica y Vtas" xfId="19204"/>
    <cellStyle name="SAPBEXHLevel0 120" xfId="25095"/>
    <cellStyle name="SAPBEXHLevel0 121" xfId="25050"/>
    <cellStyle name="SAPBEXHLevel0 122" xfId="25080"/>
    <cellStyle name="SAPBEXHLevel0 123" xfId="25216"/>
    <cellStyle name="SAPBEXHLevel0 124" xfId="25186"/>
    <cellStyle name="SAPBEXHLevel0 125" xfId="25315"/>
    <cellStyle name="SAPBEXHLevel0 126" xfId="25270"/>
    <cellStyle name="SAPBEXHLevel0 127" xfId="25240"/>
    <cellStyle name="SAPBEXHLevel0 128" xfId="25287"/>
    <cellStyle name="SAPBEXHLevel0 129" xfId="25370"/>
    <cellStyle name="SAPBEXHLevel0 13" xfId="19205"/>
    <cellStyle name="SAPBEXHLevel0 13 2" xfId="19206"/>
    <cellStyle name="SAPBEXHLevel0 13 2 2" xfId="19207"/>
    <cellStyle name="SAPBEXHLevel0 13 2 3" xfId="19208"/>
    <cellStyle name="SAPBEXHLevel0 13 3" xfId="19209"/>
    <cellStyle name="SAPBEXHLevel0 13 3 2" xfId="19210"/>
    <cellStyle name="SAPBEXHLevel0 13 4" xfId="19211"/>
    <cellStyle name="SAPBEXHLevel0 13 5" xfId="19212"/>
    <cellStyle name="SAPBEXHLevel0 13 6" xfId="19213"/>
    <cellStyle name="SAPBEXHLevel0 130" xfId="25397"/>
    <cellStyle name="SAPBEXHLevel0 131" xfId="25423"/>
    <cellStyle name="SAPBEXHLevel0 132" xfId="25443"/>
    <cellStyle name="SAPBEXHLevel0 133" xfId="25469"/>
    <cellStyle name="SAPBEXHLevel0 134" xfId="25493"/>
    <cellStyle name="SAPBEXHLevel0 135" xfId="25536"/>
    <cellStyle name="SAPBEXHLevel0 136" xfId="25562"/>
    <cellStyle name="SAPBEXHLevel0 137" xfId="25577"/>
    <cellStyle name="SAPBEXHLevel0 138" xfId="25620"/>
    <cellStyle name="SAPBEXHLevel0 139" xfId="25646"/>
    <cellStyle name="SAPBEXHLevel0 14" xfId="19214"/>
    <cellStyle name="SAPBEXHLevel0 14 2" xfId="19215"/>
    <cellStyle name="SAPBEXHLevel0 14 2 2" xfId="19216"/>
    <cellStyle name="SAPBEXHLevel0 14 3" xfId="19217"/>
    <cellStyle name="SAPBEXHLevel0 14 4" xfId="19218"/>
    <cellStyle name="SAPBEXHLevel0 14 5" xfId="19219"/>
    <cellStyle name="SAPBEXHLevel0 140" xfId="25661"/>
    <cellStyle name="SAPBEXHLevel0 141" xfId="25704"/>
    <cellStyle name="SAPBEXHLevel0 142" xfId="25730"/>
    <cellStyle name="SAPBEXHLevel0 143" xfId="25745"/>
    <cellStyle name="SAPBEXHLevel0 144" xfId="25788"/>
    <cellStyle name="SAPBEXHLevel0 145" xfId="25814"/>
    <cellStyle name="SAPBEXHLevel0 146" xfId="25832"/>
    <cellStyle name="SAPBEXHLevel0 147" xfId="25857"/>
    <cellStyle name="SAPBEXHLevel0 148" xfId="25901"/>
    <cellStyle name="SAPBEXHLevel0 149" xfId="25928"/>
    <cellStyle name="SAPBEXHLevel0 15" xfId="19220"/>
    <cellStyle name="SAPBEXHLevel0 15 2" xfId="19221"/>
    <cellStyle name="SAPBEXHLevel0 15 2 2" xfId="19222"/>
    <cellStyle name="SAPBEXHLevel0 15 3" xfId="19223"/>
    <cellStyle name="SAPBEXHLevel0 15 4" xfId="19224"/>
    <cellStyle name="SAPBEXHLevel0 15 5" xfId="19225"/>
    <cellStyle name="SAPBEXHLevel0 150" xfId="25954"/>
    <cellStyle name="SAPBEXHLevel0 151" xfId="25969"/>
    <cellStyle name="SAPBEXHLevel0 152" xfId="26013"/>
    <cellStyle name="SAPBEXHLevel0 153" xfId="26040"/>
    <cellStyle name="SAPBEXHLevel0 154" xfId="26066"/>
    <cellStyle name="SAPBEXHLevel0 155" xfId="26081"/>
    <cellStyle name="SAPBEXHLevel0 156" xfId="26127"/>
    <cellStyle name="SAPBEXHLevel0 157" xfId="26153"/>
    <cellStyle name="SAPBEXHLevel0 158" xfId="26168"/>
    <cellStyle name="SAPBEXHLevel0 159" xfId="26214"/>
    <cellStyle name="SAPBEXHLevel0 16" xfId="19226"/>
    <cellStyle name="SAPBEXHLevel0 16 2" xfId="19227"/>
    <cellStyle name="SAPBEXHLevel0 16 2 2" xfId="19228"/>
    <cellStyle name="SAPBEXHLevel0 16 3" xfId="19229"/>
    <cellStyle name="SAPBEXHLevel0 16 4" xfId="19230"/>
    <cellStyle name="SAPBEXHLevel0 16 5" xfId="19231"/>
    <cellStyle name="SAPBEXHLevel0 160" xfId="26244"/>
    <cellStyle name="SAPBEXHLevel0 161" xfId="26306"/>
    <cellStyle name="SAPBEXHLevel0 162" xfId="26333"/>
    <cellStyle name="SAPBEXHLevel0 163" xfId="26360"/>
    <cellStyle name="SAPBEXHLevel0 164" xfId="26384"/>
    <cellStyle name="SAPBEXHLevel0 165" xfId="26408"/>
    <cellStyle name="SAPBEXHLevel0 166" xfId="26432"/>
    <cellStyle name="SAPBEXHLevel0 167" xfId="26447"/>
    <cellStyle name="SAPBEXHLevel0 168" xfId="26514"/>
    <cellStyle name="SAPBEXHLevel0 169" xfId="26543"/>
    <cellStyle name="SAPBEXHLevel0 17" xfId="19232"/>
    <cellStyle name="SAPBEXHLevel0 17 2" xfId="19233"/>
    <cellStyle name="SAPBEXHLevel0 17 2 2" xfId="19234"/>
    <cellStyle name="SAPBEXHLevel0 17 3" xfId="19235"/>
    <cellStyle name="SAPBEXHLevel0 17 4" xfId="19236"/>
    <cellStyle name="SAPBEXHLevel0 17 5" xfId="19237"/>
    <cellStyle name="SAPBEXHLevel0 170" xfId="26572"/>
    <cellStyle name="SAPBEXHLevel0 171" xfId="26600"/>
    <cellStyle name="SAPBEXHLevel0 172" xfId="26628"/>
    <cellStyle name="SAPBEXHLevel0 173" xfId="26656"/>
    <cellStyle name="SAPBEXHLevel0 174" xfId="26684"/>
    <cellStyle name="SAPBEXHLevel0 175" xfId="26712"/>
    <cellStyle name="SAPBEXHLevel0 176" xfId="26739"/>
    <cellStyle name="SAPBEXHLevel0 177" xfId="26766"/>
    <cellStyle name="SAPBEXHLevel0 178" xfId="26790"/>
    <cellStyle name="SAPBEXHLevel0 179" xfId="26814"/>
    <cellStyle name="SAPBEXHLevel0 18" xfId="19238"/>
    <cellStyle name="SAPBEXHLevel0 18 2" xfId="19239"/>
    <cellStyle name="SAPBEXHLevel0 18 2 2" xfId="19240"/>
    <cellStyle name="SAPBEXHLevel0 18 3" xfId="19241"/>
    <cellStyle name="SAPBEXHLevel0 18 4" xfId="19242"/>
    <cellStyle name="SAPBEXHLevel0 18 5" xfId="19243"/>
    <cellStyle name="SAPBEXHLevel0 180" xfId="26838"/>
    <cellStyle name="SAPBEXHLevel0 181" xfId="26853"/>
    <cellStyle name="SAPBEXHLevel0 182" xfId="26916"/>
    <cellStyle name="SAPBEXHLevel0 183" xfId="26944"/>
    <cellStyle name="SAPBEXHLevel0 184" xfId="26971"/>
    <cellStyle name="SAPBEXHLevel0 185" xfId="26998"/>
    <cellStyle name="SAPBEXHLevel0 186" xfId="27022"/>
    <cellStyle name="SAPBEXHLevel0 187" xfId="27046"/>
    <cellStyle name="SAPBEXHLevel0 188" xfId="27070"/>
    <cellStyle name="SAPBEXHLevel0 189" xfId="27085"/>
    <cellStyle name="SAPBEXHLevel0 19" xfId="19244"/>
    <cellStyle name="SAPBEXHLevel0 19 2" xfId="19245"/>
    <cellStyle name="SAPBEXHLevel0 19 2 2" xfId="19246"/>
    <cellStyle name="SAPBEXHLevel0 19 3" xfId="19247"/>
    <cellStyle name="SAPBEXHLevel0 19 4" xfId="19248"/>
    <cellStyle name="SAPBEXHLevel0 19 5" xfId="19249"/>
    <cellStyle name="SAPBEXHLevel0 190" xfId="27152"/>
    <cellStyle name="SAPBEXHLevel0 191" xfId="27181"/>
    <cellStyle name="SAPBEXHLevel0 192" xfId="27210"/>
    <cellStyle name="SAPBEXHLevel0 193" xfId="27238"/>
    <cellStyle name="SAPBEXHLevel0 194" xfId="27266"/>
    <cellStyle name="SAPBEXHLevel0 195" xfId="27294"/>
    <cellStyle name="SAPBEXHLevel0 196" xfId="27322"/>
    <cellStyle name="SAPBEXHLevel0 197" xfId="27350"/>
    <cellStyle name="SAPBEXHLevel0 198" xfId="27377"/>
    <cellStyle name="SAPBEXHLevel0 199" xfId="27404"/>
    <cellStyle name="SAPBEXHLevel0 2" xfId="86"/>
    <cellStyle name="SAPBEXHLevel0 2 10" xfId="19251"/>
    <cellStyle name="SAPBEXHLevel0 2 10 2" xfId="19252"/>
    <cellStyle name="SAPBEXHLevel0 2 10 3" xfId="19253"/>
    <cellStyle name="SAPBEXHLevel0 2 11" xfId="19254"/>
    <cellStyle name="SAPBEXHLevel0 2 11 2" xfId="19255"/>
    <cellStyle name="SAPBEXHLevel0 2 12" xfId="19256"/>
    <cellStyle name="SAPBEXHLevel0 2 12 2" xfId="19257"/>
    <cellStyle name="SAPBEXHLevel0 2 13" xfId="19258"/>
    <cellStyle name="SAPBEXHLevel0 2 13 2" xfId="19259"/>
    <cellStyle name="SAPBEXHLevel0 2 14" xfId="19260"/>
    <cellStyle name="SAPBEXHLevel0 2 14 2" xfId="19261"/>
    <cellStyle name="SAPBEXHLevel0 2 15" xfId="19262"/>
    <cellStyle name="SAPBEXHLevel0 2 15 2" xfId="19263"/>
    <cellStyle name="SAPBEXHLevel0 2 16" xfId="19264"/>
    <cellStyle name="SAPBEXHLevel0 2 16 2" xfId="19265"/>
    <cellStyle name="SAPBEXHLevel0 2 17" xfId="19266"/>
    <cellStyle name="SAPBEXHLevel0 2 18" xfId="19267"/>
    <cellStyle name="SAPBEXHLevel0 2 19" xfId="19268"/>
    <cellStyle name="SAPBEXHLevel0 2 2" xfId="19269"/>
    <cellStyle name="SAPBEXHLevel0 2 2 2" xfId="19270"/>
    <cellStyle name="SAPBEXHLevel0 2 2 2 2" xfId="19271"/>
    <cellStyle name="SAPBEXHLevel0 2 2 2 3" xfId="19272"/>
    <cellStyle name="SAPBEXHLevel0 2 2 2 4" xfId="19273"/>
    <cellStyle name="SAPBEXHLevel0 2 2 3" xfId="19274"/>
    <cellStyle name="SAPBEXHLevel0 2 2 4" xfId="19275"/>
    <cellStyle name="SAPBEXHLevel0 2 2 5" xfId="19276"/>
    <cellStyle name="SAPBEXHLevel0 2 2_Logistica y Vtas" xfId="19277"/>
    <cellStyle name="SAPBEXHLevel0 2 20" xfId="19278"/>
    <cellStyle name="SAPBEXHLevel0 2 21" xfId="19279"/>
    <cellStyle name="SAPBEXHLevel0 2 22" xfId="19280"/>
    <cellStyle name="SAPBEXHLevel0 2 23" xfId="19250"/>
    <cellStyle name="SAPBEXHLevel0 2 3" xfId="19281"/>
    <cellStyle name="SAPBEXHLevel0 2 3 2" xfId="19282"/>
    <cellStyle name="SAPBEXHLevel0 2 3 2 2" xfId="19283"/>
    <cellStyle name="SAPBEXHLevel0 2 3 3" xfId="19284"/>
    <cellStyle name="SAPBEXHLevel0 2 3 4" xfId="19285"/>
    <cellStyle name="SAPBEXHLevel0 2 4" xfId="19286"/>
    <cellStyle name="SAPBEXHLevel0 2 4 2" xfId="19287"/>
    <cellStyle name="SAPBEXHLevel0 2 4 3" xfId="19288"/>
    <cellStyle name="SAPBEXHLevel0 2 5" xfId="19289"/>
    <cellStyle name="SAPBEXHLevel0 2 5 2" xfId="19290"/>
    <cellStyle name="SAPBEXHLevel0 2 6" xfId="19291"/>
    <cellStyle name="SAPBEXHLevel0 2 6 2" xfId="19292"/>
    <cellStyle name="SAPBEXHLevel0 2 7" xfId="19293"/>
    <cellStyle name="SAPBEXHLevel0 2 7 2" xfId="19294"/>
    <cellStyle name="SAPBEXHLevel0 2 8" xfId="19295"/>
    <cellStyle name="SAPBEXHLevel0 2 8 2" xfId="19296"/>
    <cellStyle name="SAPBEXHLevel0 2 9" xfId="19297"/>
    <cellStyle name="SAPBEXHLevel0 2 9 2" xfId="19298"/>
    <cellStyle name="SAPBEXHLevel0 2_ANTES Y DESPUES MB ANA" xfId="19299"/>
    <cellStyle name="SAPBEXHLevel0 20" xfId="19300"/>
    <cellStyle name="SAPBEXHLevel0 20 2" xfId="19301"/>
    <cellStyle name="SAPBEXHLevel0 20 2 2" xfId="19302"/>
    <cellStyle name="SAPBEXHLevel0 20 3" xfId="19303"/>
    <cellStyle name="SAPBEXHLevel0 20 4" xfId="19304"/>
    <cellStyle name="SAPBEXHLevel0 20 5" xfId="19305"/>
    <cellStyle name="SAPBEXHLevel0 200" xfId="27428"/>
    <cellStyle name="SAPBEXHLevel0 201" xfId="27452"/>
    <cellStyle name="SAPBEXHLevel0 202" xfId="27476"/>
    <cellStyle name="SAPBEXHLevel0 203" xfId="27491"/>
    <cellStyle name="SAPBEXHLevel0 204" xfId="27563"/>
    <cellStyle name="SAPBEXHLevel0 205" xfId="27592"/>
    <cellStyle name="SAPBEXHLevel0 206" xfId="27621"/>
    <cellStyle name="SAPBEXHLevel0 207" xfId="27650"/>
    <cellStyle name="SAPBEXHLevel0 208" xfId="27679"/>
    <cellStyle name="SAPBEXHLevel0 209" xfId="27708"/>
    <cellStyle name="SAPBEXHLevel0 21" xfId="19306"/>
    <cellStyle name="SAPBEXHLevel0 21 2" xfId="19307"/>
    <cellStyle name="SAPBEXHLevel0 21 2 2" xfId="19308"/>
    <cellStyle name="SAPBEXHLevel0 21 3" xfId="19309"/>
    <cellStyle name="SAPBEXHLevel0 21 4" xfId="19310"/>
    <cellStyle name="SAPBEXHLevel0 21 5" xfId="19311"/>
    <cellStyle name="SAPBEXHLevel0 210" xfId="27737"/>
    <cellStyle name="SAPBEXHLevel0 211" xfId="27766"/>
    <cellStyle name="SAPBEXHLevel0 212" xfId="27795"/>
    <cellStyle name="SAPBEXHLevel0 213" xfId="27824"/>
    <cellStyle name="SAPBEXHLevel0 214" xfId="27853"/>
    <cellStyle name="SAPBEXHLevel0 215" xfId="27882"/>
    <cellStyle name="SAPBEXHLevel0 216" xfId="27911"/>
    <cellStyle name="SAPBEXHLevel0 217" xfId="27940"/>
    <cellStyle name="SAPBEXHLevel0 218" xfId="27969"/>
    <cellStyle name="SAPBEXHLevel0 219" xfId="27998"/>
    <cellStyle name="SAPBEXHLevel0 22" xfId="19312"/>
    <cellStyle name="SAPBEXHLevel0 22 2" xfId="19313"/>
    <cellStyle name="SAPBEXHLevel0 22 2 2" xfId="19314"/>
    <cellStyle name="SAPBEXHLevel0 22 3" xfId="19315"/>
    <cellStyle name="SAPBEXHLevel0 22 4" xfId="19316"/>
    <cellStyle name="SAPBEXHLevel0 22 5" xfId="19317"/>
    <cellStyle name="SAPBEXHLevel0 220" xfId="28027"/>
    <cellStyle name="SAPBEXHLevel0 221" xfId="28056"/>
    <cellStyle name="SAPBEXHLevel0 222" xfId="28085"/>
    <cellStyle name="SAPBEXHLevel0 223" xfId="28114"/>
    <cellStyle name="SAPBEXHLevel0 224" xfId="28143"/>
    <cellStyle name="SAPBEXHLevel0 225" xfId="28172"/>
    <cellStyle name="SAPBEXHLevel0 226" xfId="28201"/>
    <cellStyle name="SAPBEXHLevel0 227" xfId="28230"/>
    <cellStyle name="SAPBEXHLevel0 228" xfId="28259"/>
    <cellStyle name="SAPBEXHLevel0 229" xfId="28288"/>
    <cellStyle name="SAPBEXHLevel0 23" xfId="19318"/>
    <cellStyle name="SAPBEXHLevel0 23 2" xfId="19319"/>
    <cellStyle name="SAPBEXHLevel0 23 2 2" xfId="19320"/>
    <cellStyle name="SAPBEXHLevel0 23 3" xfId="19321"/>
    <cellStyle name="SAPBEXHLevel0 23 4" xfId="19322"/>
    <cellStyle name="SAPBEXHLevel0 23 5" xfId="19323"/>
    <cellStyle name="SAPBEXHLevel0 230" xfId="28317"/>
    <cellStyle name="SAPBEXHLevel0 231" xfId="28346"/>
    <cellStyle name="SAPBEXHLevel0 232" xfId="28375"/>
    <cellStyle name="SAPBEXHLevel0 233" xfId="28404"/>
    <cellStyle name="SAPBEXHLevel0 234" xfId="28433"/>
    <cellStyle name="SAPBEXHLevel0 235" xfId="28461"/>
    <cellStyle name="SAPBEXHLevel0 236" xfId="28489"/>
    <cellStyle name="SAPBEXHLevel0 237" xfId="28518"/>
    <cellStyle name="SAPBEXHLevel0 238" xfId="28547"/>
    <cellStyle name="SAPBEXHLevel0 239" xfId="28575"/>
    <cellStyle name="SAPBEXHLevel0 24" xfId="19324"/>
    <cellStyle name="SAPBEXHLevel0 24 2" xfId="19325"/>
    <cellStyle name="SAPBEXHLevel0 24 2 2" xfId="19326"/>
    <cellStyle name="SAPBEXHLevel0 24 3" xfId="19327"/>
    <cellStyle name="SAPBEXHLevel0 24 4" xfId="19328"/>
    <cellStyle name="SAPBEXHLevel0 24 5" xfId="19329"/>
    <cellStyle name="SAPBEXHLevel0 240" xfId="28601"/>
    <cellStyle name="SAPBEXHLevel0 241" xfId="28627"/>
    <cellStyle name="SAPBEXHLevel0 242" xfId="28653"/>
    <cellStyle name="SAPBEXHLevel0 243" xfId="28679"/>
    <cellStyle name="SAPBEXHLevel0 244" xfId="28705"/>
    <cellStyle name="SAPBEXHLevel0 245" xfId="28730"/>
    <cellStyle name="SAPBEXHLevel0 246" xfId="28755"/>
    <cellStyle name="SAPBEXHLevel0 247" xfId="28780"/>
    <cellStyle name="SAPBEXHLevel0 248" xfId="28805"/>
    <cellStyle name="SAPBEXHLevel0 249" xfId="28830"/>
    <cellStyle name="SAPBEXHLevel0 25" xfId="19330"/>
    <cellStyle name="SAPBEXHLevel0 25 2" xfId="19331"/>
    <cellStyle name="SAPBEXHLevel0 25 2 2" xfId="19332"/>
    <cellStyle name="SAPBEXHLevel0 25 3" xfId="19333"/>
    <cellStyle name="SAPBEXHLevel0 25 4" xfId="19334"/>
    <cellStyle name="SAPBEXHLevel0 25 5" xfId="19335"/>
    <cellStyle name="SAPBEXHLevel0 250" xfId="28854"/>
    <cellStyle name="SAPBEXHLevel0 251" xfId="28869"/>
    <cellStyle name="SAPBEXHLevel0 252" xfId="28965"/>
    <cellStyle name="SAPBEXHLevel0 253" xfId="29033"/>
    <cellStyle name="SAPBEXHLevel0 254" xfId="28987"/>
    <cellStyle name="SAPBEXHLevel0 255" xfId="29062"/>
    <cellStyle name="SAPBEXHLevel0 256" xfId="29091"/>
    <cellStyle name="SAPBEXHLevel0 257" xfId="29119"/>
    <cellStyle name="SAPBEXHLevel0 258" xfId="29141"/>
    <cellStyle name="SAPBEXHLevel0 259" xfId="29160"/>
    <cellStyle name="SAPBEXHLevel0 26" xfId="19336"/>
    <cellStyle name="SAPBEXHLevel0 26 2" xfId="19337"/>
    <cellStyle name="SAPBEXHLevel0 26 2 2" xfId="19338"/>
    <cellStyle name="SAPBEXHLevel0 26 3" xfId="19339"/>
    <cellStyle name="SAPBEXHLevel0 26 4" xfId="19340"/>
    <cellStyle name="SAPBEXHLevel0 26 5" xfId="19341"/>
    <cellStyle name="SAPBEXHLevel0 27" xfId="19342"/>
    <cellStyle name="SAPBEXHLevel0 27 2" xfId="19343"/>
    <cellStyle name="SAPBEXHLevel0 27 2 2" xfId="19344"/>
    <cellStyle name="SAPBEXHLevel0 27 3" xfId="19345"/>
    <cellStyle name="SAPBEXHLevel0 27 4" xfId="19346"/>
    <cellStyle name="SAPBEXHLevel0 27 5" xfId="19347"/>
    <cellStyle name="SAPBEXHLevel0 28" xfId="19348"/>
    <cellStyle name="SAPBEXHLevel0 28 2" xfId="19349"/>
    <cellStyle name="SAPBEXHLevel0 28 2 2" xfId="19350"/>
    <cellStyle name="SAPBEXHLevel0 28 3" xfId="19351"/>
    <cellStyle name="SAPBEXHLevel0 28 4" xfId="19352"/>
    <cellStyle name="SAPBEXHLevel0 28 5" xfId="19353"/>
    <cellStyle name="SAPBEXHLevel0 29" xfId="19354"/>
    <cellStyle name="SAPBEXHLevel0 29 2" xfId="19355"/>
    <cellStyle name="SAPBEXHLevel0 29 3" xfId="19356"/>
    <cellStyle name="SAPBEXHLevel0 29 4" xfId="19357"/>
    <cellStyle name="SAPBEXHLevel0 3" xfId="19358"/>
    <cellStyle name="SAPBEXHLevel0 3 2" xfId="19359"/>
    <cellStyle name="SAPBEXHLevel0 3 2 2" xfId="19360"/>
    <cellStyle name="SAPBEXHLevel0 3 2 3" xfId="19361"/>
    <cellStyle name="SAPBEXHLevel0 3 2 4" xfId="19362"/>
    <cellStyle name="SAPBEXHLevel0 3 2 5" xfId="19363"/>
    <cellStyle name="SAPBEXHLevel0 3 3" xfId="19364"/>
    <cellStyle name="SAPBEXHLevel0 3 3 2" xfId="19365"/>
    <cellStyle name="SAPBEXHLevel0 3 4" xfId="19366"/>
    <cellStyle name="SAPBEXHLevel0 3 4 2" xfId="19367"/>
    <cellStyle name="SAPBEXHLevel0 3 5" xfId="19368"/>
    <cellStyle name="SAPBEXHLevel0 3 6" xfId="19369"/>
    <cellStyle name="SAPBEXHLevel0 3 7" xfId="19370"/>
    <cellStyle name="SAPBEXHLevel0 3 8" xfId="19371"/>
    <cellStyle name="SAPBEXHLevel0 3 9" xfId="28967"/>
    <cellStyle name="SAPBEXHLevel0 3_Logistica y Vtas" xfId="19372"/>
    <cellStyle name="SAPBEXHLevel0 30" xfId="19373"/>
    <cellStyle name="SAPBEXHLevel0 30 2" xfId="19374"/>
    <cellStyle name="SAPBEXHLevel0 30 3" xfId="19375"/>
    <cellStyle name="SAPBEXHLevel0 30 4" xfId="19376"/>
    <cellStyle name="SAPBEXHLevel0 31" xfId="19377"/>
    <cellStyle name="SAPBEXHLevel0 31 2" xfId="19378"/>
    <cellStyle name="SAPBEXHLevel0 31 3" xfId="19379"/>
    <cellStyle name="SAPBEXHLevel0 31 4" xfId="19380"/>
    <cellStyle name="SAPBEXHLevel0 32" xfId="19381"/>
    <cellStyle name="SAPBEXHLevel0 32 2" xfId="19382"/>
    <cellStyle name="SAPBEXHLevel0 32 3" xfId="19383"/>
    <cellStyle name="SAPBEXHLevel0 33" xfId="19384"/>
    <cellStyle name="SAPBEXHLevel0 33 2" xfId="19385"/>
    <cellStyle name="SAPBEXHLevel0 33 3" xfId="19386"/>
    <cellStyle name="SAPBEXHLevel0 34" xfId="19387"/>
    <cellStyle name="SAPBEXHLevel0 34 2" xfId="19388"/>
    <cellStyle name="SAPBEXHLevel0 34 3" xfId="19389"/>
    <cellStyle name="SAPBEXHLevel0 35" xfId="19390"/>
    <cellStyle name="SAPBEXHLevel0 35 2" xfId="19391"/>
    <cellStyle name="SAPBEXHLevel0 35 3" xfId="19392"/>
    <cellStyle name="SAPBEXHLevel0 36" xfId="19393"/>
    <cellStyle name="SAPBEXHLevel0 36 2" xfId="19394"/>
    <cellStyle name="SAPBEXHLevel0 36 3" xfId="19395"/>
    <cellStyle name="SAPBEXHLevel0 37" xfId="19396"/>
    <cellStyle name="SAPBEXHLevel0 37 2" xfId="19397"/>
    <cellStyle name="SAPBEXHLevel0 38" xfId="19398"/>
    <cellStyle name="SAPBEXHLevel0 38 2" xfId="19399"/>
    <cellStyle name="SAPBEXHLevel0 39" xfId="19400"/>
    <cellStyle name="SAPBEXHLevel0 39 2" xfId="19401"/>
    <cellStyle name="SAPBEXHLevel0 4" xfId="19402"/>
    <cellStyle name="SAPBEXHLevel0 4 2" xfId="19403"/>
    <cellStyle name="SAPBEXHLevel0 4 2 2" xfId="19404"/>
    <cellStyle name="SAPBEXHLevel0 4 2 3" xfId="19405"/>
    <cellStyle name="SAPBEXHLevel0 4 2 4" xfId="19406"/>
    <cellStyle name="SAPBEXHLevel0 4 2 5" xfId="19407"/>
    <cellStyle name="SAPBEXHLevel0 4 3" xfId="19408"/>
    <cellStyle name="SAPBEXHLevel0 4 3 2" xfId="19409"/>
    <cellStyle name="SAPBEXHLevel0 4 4" xfId="19410"/>
    <cellStyle name="SAPBEXHLevel0 4 4 2" xfId="19411"/>
    <cellStyle name="SAPBEXHLevel0 4 5" xfId="19412"/>
    <cellStyle name="SAPBEXHLevel0 4 6" xfId="19413"/>
    <cellStyle name="SAPBEXHLevel0 4 7" xfId="19414"/>
    <cellStyle name="SAPBEXHLevel0 4_Logistica y Vtas" xfId="19415"/>
    <cellStyle name="SAPBEXHLevel0 40" xfId="19416"/>
    <cellStyle name="SAPBEXHLevel0 40 2" xfId="19417"/>
    <cellStyle name="SAPBEXHLevel0 41" xfId="19418"/>
    <cellStyle name="SAPBEXHLevel0 41 2" xfId="19419"/>
    <cellStyle name="SAPBEXHLevel0 42" xfId="19420"/>
    <cellStyle name="SAPBEXHLevel0 42 2" xfId="19421"/>
    <cellStyle name="SAPBEXHLevel0 43" xfId="19422"/>
    <cellStyle name="SAPBEXHLevel0 43 2" xfId="19423"/>
    <cellStyle name="SAPBEXHLevel0 44" xfId="19424"/>
    <cellStyle name="SAPBEXHLevel0 44 2" xfId="19425"/>
    <cellStyle name="SAPBEXHLevel0 45" xfId="19426"/>
    <cellStyle name="SAPBEXHLevel0 45 2" xfId="19427"/>
    <cellStyle name="SAPBEXHLevel0 46" xfId="19428"/>
    <cellStyle name="SAPBEXHLevel0 46 2" xfId="19429"/>
    <cellStyle name="SAPBEXHLevel0 47" xfId="19430"/>
    <cellStyle name="SAPBEXHLevel0 48" xfId="19431"/>
    <cellStyle name="SAPBEXHLevel0 49" xfId="19432"/>
    <cellStyle name="SAPBEXHLevel0 5" xfId="19433"/>
    <cellStyle name="SAPBEXHLevel0 5 2" xfId="19434"/>
    <cellStyle name="SAPBEXHLevel0 5 2 2" xfId="19435"/>
    <cellStyle name="SAPBEXHLevel0 5 2 3" xfId="19436"/>
    <cellStyle name="SAPBEXHLevel0 5 2 4" xfId="19437"/>
    <cellStyle name="SAPBEXHLevel0 5 2 5" xfId="19438"/>
    <cellStyle name="SAPBEXHLevel0 5 3" xfId="19439"/>
    <cellStyle name="SAPBEXHLevel0 5 3 2" xfId="19440"/>
    <cellStyle name="SAPBEXHLevel0 5 4" xfId="19441"/>
    <cellStyle name="SAPBEXHLevel0 5 4 2" xfId="19442"/>
    <cellStyle name="SAPBEXHLevel0 5 5" xfId="19443"/>
    <cellStyle name="SAPBEXHLevel0 5 6" xfId="19444"/>
    <cellStyle name="SAPBEXHLevel0 5 7" xfId="19445"/>
    <cellStyle name="SAPBEXHLevel0 5_Logistica y Vtas" xfId="19446"/>
    <cellStyle name="SAPBEXHLevel0 50" xfId="19447"/>
    <cellStyle name="SAPBEXHLevel0 51" xfId="19448"/>
    <cellStyle name="SAPBEXHLevel0 52" xfId="19449"/>
    <cellStyle name="SAPBEXHLevel0 53" xfId="19450"/>
    <cellStyle name="SAPBEXHLevel0 54" xfId="19451"/>
    <cellStyle name="SAPBEXHLevel0 55" xfId="19452"/>
    <cellStyle name="SAPBEXHLevel0 56" xfId="19453"/>
    <cellStyle name="SAPBEXHLevel0 57" xfId="19454"/>
    <cellStyle name="SAPBEXHLevel0 58" xfId="19455"/>
    <cellStyle name="SAPBEXHLevel0 59" xfId="19456"/>
    <cellStyle name="SAPBEXHLevel0 6" xfId="19457"/>
    <cellStyle name="SAPBEXHLevel0 6 2" xfId="19458"/>
    <cellStyle name="SAPBEXHLevel0 6 2 2" xfId="19459"/>
    <cellStyle name="SAPBEXHLevel0 6 2 3" xfId="19460"/>
    <cellStyle name="SAPBEXHLevel0 6 2 4" xfId="19461"/>
    <cellStyle name="SAPBEXHLevel0 6 2 5" xfId="19462"/>
    <cellStyle name="SAPBEXHLevel0 6 3" xfId="19463"/>
    <cellStyle name="SAPBEXHLevel0 6 3 2" xfId="19464"/>
    <cellStyle name="SAPBEXHLevel0 6 4" xfId="19465"/>
    <cellStyle name="SAPBEXHLevel0 6 4 2" xfId="19466"/>
    <cellStyle name="SAPBEXHLevel0 6 5" xfId="19467"/>
    <cellStyle name="SAPBEXHLevel0 6 6" xfId="19468"/>
    <cellStyle name="SAPBEXHLevel0 6 7" xfId="19469"/>
    <cellStyle name="SAPBEXHLevel0 6_Logistica y Vtas" xfId="19470"/>
    <cellStyle name="SAPBEXHLevel0 60" xfId="19471"/>
    <cellStyle name="SAPBEXHLevel0 61" xfId="19472"/>
    <cellStyle name="SAPBEXHLevel0 62" xfId="19473"/>
    <cellStyle name="SAPBEXHLevel0 63" xfId="19474"/>
    <cellStyle name="SAPBEXHLevel0 64" xfId="19475"/>
    <cellStyle name="SAPBEXHLevel0 65" xfId="19476"/>
    <cellStyle name="SAPBEXHLevel0 66" xfId="19477"/>
    <cellStyle name="SAPBEXHLevel0 67" xfId="19478"/>
    <cellStyle name="SAPBEXHLevel0 68" xfId="19479"/>
    <cellStyle name="SAPBEXHLevel0 69" xfId="19480"/>
    <cellStyle name="SAPBEXHLevel0 7" xfId="19481"/>
    <cellStyle name="SAPBEXHLevel0 7 2" xfId="19482"/>
    <cellStyle name="SAPBEXHLevel0 7 2 2" xfId="19483"/>
    <cellStyle name="SAPBEXHLevel0 7 2 3" xfId="19484"/>
    <cellStyle name="SAPBEXHLevel0 7 2 4" xfId="19485"/>
    <cellStyle name="SAPBEXHLevel0 7 2 5" xfId="19486"/>
    <cellStyle name="SAPBEXHLevel0 7 3" xfId="19487"/>
    <cellStyle name="SAPBEXHLevel0 7 3 2" xfId="19488"/>
    <cellStyle name="SAPBEXHLevel0 7 4" xfId="19489"/>
    <cellStyle name="SAPBEXHLevel0 7 4 2" xfId="19490"/>
    <cellStyle name="SAPBEXHLevel0 7 5" xfId="19491"/>
    <cellStyle name="SAPBEXHLevel0 7 6" xfId="19492"/>
    <cellStyle name="SAPBEXHLevel0 7 7" xfId="19493"/>
    <cellStyle name="SAPBEXHLevel0 7_Logistica y Vtas" xfId="19494"/>
    <cellStyle name="SAPBEXHLevel0 70" xfId="19495"/>
    <cellStyle name="SAPBEXHLevel0 71" xfId="19496"/>
    <cellStyle name="SAPBEXHLevel0 72" xfId="19497"/>
    <cellStyle name="SAPBEXHLevel0 73" xfId="19498"/>
    <cellStyle name="SAPBEXHLevel0 74" xfId="19499"/>
    <cellStyle name="SAPBEXHLevel0 75" xfId="19500"/>
    <cellStyle name="SAPBEXHLevel0 76" xfId="19501"/>
    <cellStyle name="SAPBEXHLevel0 77" xfId="19502"/>
    <cellStyle name="SAPBEXHLevel0 78" xfId="19503"/>
    <cellStyle name="SAPBEXHLevel0 79" xfId="19504"/>
    <cellStyle name="SAPBEXHLevel0 8" xfId="19505"/>
    <cellStyle name="SAPBEXHLevel0 8 2" xfId="19506"/>
    <cellStyle name="SAPBEXHLevel0 8 2 2" xfId="19507"/>
    <cellStyle name="SAPBEXHLevel0 8 2 3" xfId="19508"/>
    <cellStyle name="SAPBEXHLevel0 8 2 4" xfId="19509"/>
    <cellStyle name="SAPBEXHLevel0 8 2 5" xfId="19510"/>
    <cellStyle name="SAPBEXHLevel0 8 3" xfId="19511"/>
    <cellStyle name="SAPBEXHLevel0 8 3 2" xfId="19512"/>
    <cellStyle name="SAPBEXHLevel0 8 4" xfId="19513"/>
    <cellStyle name="SAPBEXHLevel0 8 4 2" xfId="19514"/>
    <cellStyle name="SAPBEXHLevel0 8 5" xfId="19515"/>
    <cellStyle name="SAPBEXHLevel0 8 6" xfId="19516"/>
    <cellStyle name="SAPBEXHLevel0 8 7" xfId="19517"/>
    <cellStyle name="SAPBEXHLevel0 8_Logistica y Vtas" xfId="19518"/>
    <cellStyle name="SAPBEXHLevel0 80" xfId="19519"/>
    <cellStyle name="SAPBEXHLevel0 81" xfId="19520"/>
    <cellStyle name="SAPBEXHLevel0 82" xfId="19521"/>
    <cellStyle name="SAPBEXHLevel0 83" xfId="19165"/>
    <cellStyle name="SAPBEXHLevel0 84" xfId="24083"/>
    <cellStyle name="SAPBEXHLevel0 85" xfId="24124"/>
    <cellStyle name="SAPBEXHLevel0 86" xfId="24139"/>
    <cellStyle name="SAPBEXHLevel0 87" xfId="24191"/>
    <cellStyle name="SAPBEXHLevel0 88" xfId="24218"/>
    <cellStyle name="SAPBEXHLevel0 89" xfId="24244"/>
    <cellStyle name="SAPBEXHLevel0 9" xfId="19522"/>
    <cellStyle name="SAPBEXHLevel0 9 2" xfId="19523"/>
    <cellStyle name="SAPBEXHLevel0 9 2 2" xfId="19524"/>
    <cellStyle name="SAPBEXHLevel0 9 2 3" xfId="19525"/>
    <cellStyle name="SAPBEXHLevel0 9 2 4" xfId="19526"/>
    <cellStyle name="SAPBEXHLevel0 9 2 5" xfId="19527"/>
    <cellStyle name="SAPBEXHLevel0 9 3" xfId="19528"/>
    <cellStyle name="SAPBEXHLevel0 9 3 2" xfId="19529"/>
    <cellStyle name="SAPBEXHLevel0 9 4" xfId="19530"/>
    <cellStyle name="SAPBEXHLevel0 9 4 2" xfId="19531"/>
    <cellStyle name="SAPBEXHLevel0 9 5" xfId="19532"/>
    <cellStyle name="SAPBEXHLevel0 9 6" xfId="19533"/>
    <cellStyle name="SAPBEXHLevel0 9 7" xfId="19534"/>
    <cellStyle name="SAPBEXHLevel0 9_Logistica y Vtas" xfId="19535"/>
    <cellStyle name="SAPBEXHLevel0 90" xfId="24271"/>
    <cellStyle name="SAPBEXHLevel0 91" xfId="24298"/>
    <cellStyle name="SAPBEXHLevel0 92" xfId="24325"/>
    <cellStyle name="SAPBEXHLevel0 93" xfId="24353"/>
    <cellStyle name="SAPBEXHLevel0 94" xfId="24381"/>
    <cellStyle name="SAPBEXHLevel0 95" xfId="24409"/>
    <cellStyle name="SAPBEXHLevel0 96" xfId="24435"/>
    <cellStyle name="SAPBEXHLevel0 97" xfId="24462"/>
    <cellStyle name="SAPBEXHLevel0 98" xfId="24489"/>
    <cellStyle name="SAPBEXHLevel0 99" xfId="24514"/>
    <cellStyle name="SAPBEXHLevel0_1Modelo Plantillas Mandato SISS Junio 09 entrega" xfId="19536"/>
    <cellStyle name="SAPBEXHLevel0X" xfId="47"/>
    <cellStyle name="SAPBEXHLevel0X 10" xfId="19538"/>
    <cellStyle name="SAPBEXHLevel0X 10 2" xfId="19539"/>
    <cellStyle name="SAPBEXHLevel0X 10 2 2" xfId="19540"/>
    <cellStyle name="SAPBEXHLevel0X 10 2 3" xfId="19541"/>
    <cellStyle name="SAPBEXHLevel0X 10 3" xfId="19542"/>
    <cellStyle name="SAPBEXHLevel0X 10 4" xfId="19543"/>
    <cellStyle name="SAPBEXHLevel0X 10 5" xfId="19544"/>
    <cellStyle name="SAPBEXHLevel0X 10_Logistica y Vtas" xfId="19545"/>
    <cellStyle name="SAPBEXHLevel0X 100" xfId="25537"/>
    <cellStyle name="SAPBEXHLevel0X 101" xfId="25563"/>
    <cellStyle name="SAPBEXHLevel0X 102" xfId="25578"/>
    <cellStyle name="SAPBEXHLevel0X 103" xfId="25621"/>
    <cellStyle name="SAPBEXHLevel0X 104" xfId="25647"/>
    <cellStyle name="SAPBEXHLevel0X 105" xfId="25662"/>
    <cellStyle name="SAPBEXHLevel0X 106" xfId="25705"/>
    <cellStyle name="SAPBEXHLevel0X 107" xfId="25731"/>
    <cellStyle name="SAPBEXHLevel0X 108" xfId="25746"/>
    <cellStyle name="SAPBEXHLevel0X 109" xfId="25789"/>
    <cellStyle name="SAPBEXHLevel0X 11" xfId="19546"/>
    <cellStyle name="SAPBEXHLevel0X 11 2" xfId="19547"/>
    <cellStyle name="SAPBEXHLevel0X 11 2 2" xfId="19548"/>
    <cellStyle name="SAPBEXHLevel0X 11 2 3" xfId="19549"/>
    <cellStyle name="SAPBEXHLevel0X 11 3" xfId="19550"/>
    <cellStyle name="SAPBEXHLevel0X 11 4" xfId="19551"/>
    <cellStyle name="SAPBEXHLevel0X 11 5" xfId="19552"/>
    <cellStyle name="SAPBEXHLevel0X 11_Logistica y Vtas" xfId="19553"/>
    <cellStyle name="SAPBEXHLevel0X 110" xfId="25815"/>
    <cellStyle name="SAPBEXHLevel0X 111" xfId="25833"/>
    <cellStyle name="SAPBEXHLevel0X 112" xfId="25858"/>
    <cellStyle name="SAPBEXHLevel0X 113" xfId="25902"/>
    <cellStyle name="SAPBEXHLevel0X 114" xfId="25929"/>
    <cellStyle name="SAPBEXHLevel0X 115" xfId="25955"/>
    <cellStyle name="SAPBEXHLevel0X 116" xfId="25970"/>
    <cellStyle name="SAPBEXHLevel0X 117" xfId="26014"/>
    <cellStyle name="SAPBEXHLevel0X 118" xfId="26041"/>
    <cellStyle name="SAPBEXHLevel0X 119" xfId="26067"/>
    <cellStyle name="SAPBEXHLevel0X 12" xfId="19554"/>
    <cellStyle name="SAPBEXHLevel0X 12 2" xfId="19555"/>
    <cellStyle name="SAPBEXHLevel0X 12 2 2" xfId="19556"/>
    <cellStyle name="SAPBEXHLevel0X 12 2 3" xfId="19557"/>
    <cellStyle name="SAPBEXHLevel0X 12 3" xfId="19558"/>
    <cellStyle name="SAPBEXHLevel0X 12 4" xfId="19559"/>
    <cellStyle name="SAPBEXHLevel0X 12 5" xfId="19560"/>
    <cellStyle name="SAPBEXHLevel0X 12_Logistica y Vtas" xfId="19561"/>
    <cellStyle name="SAPBEXHLevel0X 120" xfId="26082"/>
    <cellStyle name="SAPBEXHLevel0X 121" xfId="26128"/>
    <cellStyle name="SAPBEXHLevel0X 122" xfId="26154"/>
    <cellStyle name="SAPBEXHLevel0X 123" xfId="26169"/>
    <cellStyle name="SAPBEXHLevel0X 124" xfId="26215"/>
    <cellStyle name="SAPBEXHLevel0X 125" xfId="26245"/>
    <cellStyle name="SAPBEXHLevel0X 126" xfId="26307"/>
    <cellStyle name="SAPBEXHLevel0X 127" xfId="26334"/>
    <cellStyle name="SAPBEXHLevel0X 128" xfId="26361"/>
    <cellStyle name="SAPBEXHLevel0X 129" xfId="26385"/>
    <cellStyle name="SAPBEXHLevel0X 13" xfId="19562"/>
    <cellStyle name="SAPBEXHLevel0X 13 2" xfId="19563"/>
    <cellStyle name="SAPBEXHLevel0X 13 3" xfId="19564"/>
    <cellStyle name="SAPBEXHLevel0X 13 4" xfId="19565"/>
    <cellStyle name="SAPBEXHLevel0X 130" xfId="26409"/>
    <cellStyle name="SAPBEXHLevel0X 131" xfId="26433"/>
    <cellStyle name="SAPBEXHLevel0X 132" xfId="26448"/>
    <cellStyle name="SAPBEXHLevel0X 133" xfId="26515"/>
    <cellStyle name="SAPBEXHLevel0X 134" xfId="26544"/>
    <cellStyle name="SAPBEXHLevel0X 135" xfId="26573"/>
    <cellStyle name="SAPBEXHLevel0X 136" xfId="26601"/>
    <cellStyle name="SAPBEXHLevel0X 137" xfId="26629"/>
    <cellStyle name="SAPBEXHLevel0X 138" xfId="26657"/>
    <cellStyle name="SAPBEXHLevel0X 139" xfId="26685"/>
    <cellStyle name="SAPBEXHLevel0X 14" xfId="19566"/>
    <cellStyle name="SAPBEXHLevel0X 14 2" xfId="19567"/>
    <cellStyle name="SAPBEXHLevel0X 14 3" xfId="19568"/>
    <cellStyle name="SAPBEXHLevel0X 14 4" xfId="19569"/>
    <cellStyle name="SAPBEXHLevel0X 140" xfId="26713"/>
    <cellStyle name="SAPBEXHLevel0X 141" xfId="26740"/>
    <cellStyle name="SAPBEXHLevel0X 142" xfId="26767"/>
    <cellStyle name="SAPBEXHLevel0X 143" xfId="26791"/>
    <cellStyle name="SAPBEXHLevel0X 144" xfId="26815"/>
    <cellStyle name="SAPBEXHLevel0X 145" xfId="26839"/>
    <cellStyle name="SAPBEXHLevel0X 146" xfId="26854"/>
    <cellStyle name="SAPBEXHLevel0X 147" xfId="26917"/>
    <cellStyle name="SAPBEXHLevel0X 148" xfId="26945"/>
    <cellStyle name="SAPBEXHLevel0X 149" xfId="26972"/>
    <cellStyle name="SAPBEXHLevel0X 15" xfId="19570"/>
    <cellStyle name="SAPBEXHLevel0X 15 2" xfId="19571"/>
    <cellStyle name="SAPBEXHLevel0X 150" xfId="26999"/>
    <cellStyle name="SAPBEXHLevel0X 151" xfId="27023"/>
    <cellStyle name="SAPBEXHLevel0X 152" xfId="27047"/>
    <cellStyle name="SAPBEXHLevel0X 153" xfId="27071"/>
    <cellStyle name="SAPBEXHLevel0X 154" xfId="27086"/>
    <cellStyle name="SAPBEXHLevel0X 155" xfId="27153"/>
    <cellStyle name="SAPBEXHLevel0X 156" xfId="27182"/>
    <cellStyle name="SAPBEXHLevel0X 157" xfId="27211"/>
    <cellStyle name="SAPBEXHLevel0X 158" xfId="27239"/>
    <cellStyle name="SAPBEXHLevel0X 159" xfId="27267"/>
    <cellStyle name="SAPBEXHLevel0X 16" xfId="19572"/>
    <cellStyle name="SAPBEXHLevel0X 16 2" xfId="19573"/>
    <cellStyle name="SAPBEXHLevel0X 160" xfId="27295"/>
    <cellStyle name="SAPBEXHLevel0X 161" xfId="27323"/>
    <cellStyle name="SAPBEXHLevel0X 162" xfId="27351"/>
    <cellStyle name="SAPBEXHLevel0X 163" xfId="27378"/>
    <cellStyle name="SAPBEXHLevel0X 164" xfId="27405"/>
    <cellStyle name="SAPBEXHLevel0X 165" xfId="27429"/>
    <cellStyle name="SAPBEXHLevel0X 166" xfId="27453"/>
    <cellStyle name="SAPBEXHLevel0X 167" xfId="27477"/>
    <cellStyle name="SAPBEXHLevel0X 168" xfId="27492"/>
    <cellStyle name="SAPBEXHLevel0X 169" xfId="27564"/>
    <cellStyle name="SAPBEXHLevel0X 17" xfId="19574"/>
    <cellStyle name="SAPBEXHLevel0X 17 2" xfId="19575"/>
    <cellStyle name="SAPBEXHLevel0X 170" xfId="27593"/>
    <cellStyle name="SAPBEXHLevel0X 171" xfId="27622"/>
    <cellStyle name="SAPBEXHLevel0X 172" xfId="27651"/>
    <cellStyle name="SAPBEXHLevel0X 173" xfId="27680"/>
    <cellStyle name="SAPBEXHLevel0X 174" xfId="27709"/>
    <cellStyle name="SAPBEXHLevel0X 175" xfId="27738"/>
    <cellStyle name="SAPBEXHLevel0X 176" xfId="27767"/>
    <cellStyle name="SAPBEXHLevel0X 177" xfId="27796"/>
    <cellStyle name="SAPBEXHLevel0X 178" xfId="27825"/>
    <cellStyle name="SAPBEXHLevel0X 179" xfId="27854"/>
    <cellStyle name="SAPBEXHLevel0X 18" xfId="19576"/>
    <cellStyle name="SAPBEXHLevel0X 18 2" xfId="19577"/>
    <cellStyle name="SAPBEXHLevel0X 180" xfId="27883"/>
    <cellStyle name="SAPBEXHLevel0X 181" xfId="27912"/>
    <cellStyle name="SAPBEXHLevel0X 182" xfId="27941"/>
    <cellStyle name="SAPBEXHLevel0X 183" xfId="27970"/>
    <cellStyle name="SAPBEXHLevel0X 184" xfId="27999"/>
    <cellStyle name="SAPBEXHLevel0X 185" xfId="28028"/>
    <cellStyle name="SAPBEXHLevel0X 186" xfId="28057"/>
    <cellStyle name="SAPBEXHLevel0X 187" xfId="28086"/>
    <cellStyle name="SAPBEXHLevel0X 188" xfId="28115"/>
    <cellStyle name="SAPBEXHLevel0X 189" xfId="28144"/>
    <cellStyle name="SAPBEXHLevel0X 19" xfId="19578"/>
    <cellStyle name="SAPBEXHLevel0X 19 2" xfId="19579"/>
    <cellStyle name="SAPBEXHLevel0X 190" xfId="28173"/>
    <cellStyle name="SAPBEXHLevel0X 191" xfId="28202"/>
    <cellStyle name="SAPBEXHLevel0X 192" xfId="28231"/>
    <cellStyle name="SAPBEXHLevel0X 193" xfId="28260"/>
    <cellStyle name="SAPBEXHLevel0X 194" xfId="28289"/>
    <cellStyle name="SAPBEXHLevel0X 195" xfId="28318"/>
    <cellStyle name="SAPBEXHLevel0X 196" xfId="28347"/>
    <cellStyle name="SAPBEXHLevel0X 197" xfId="28376"/>
    <cellStyle name="SAPBEXHLevel0X 198" xfId="28405"/>
    <cellStyle name="SAPBEXHLevel0X 199" xfId="28434"/>
    <cellStyle name="SAPBEXHLevel0X 2" xfId="87"/>
    <cellStyle name="SAPBEXHLevel0X 2 2" xfId="19581"/>
    <cellStyle name="SAPBEXHLevel0X 2 2 2" xfId="19582"/>
    <cellStyle name="SAPBEXHLevel0X 2 2 2 2" xfId="19583"/>
    <cellStyle name="SAPBEXHLevel0X 2 2 2 3" xfId="19584"/>
    <cellStyle name="SAPBEXHLevel0X 2 2 3" xfId="19585"/>
    <cellStyle name="SAPBEXHLevel0X 2 2 4" xfId="19586"/>
    <cellStyle name="SAPBEXHLevel0X 2 2 5" xfId="19587"/>
    <cellStyle name="SAPBEXHLevel0X 2 2_Logistica y Vtas" xfId="19588"/>
    <cellStyle name="SAPBEXHLevel0X 2 3" xfId="19589"/>
    <cellStyle name="SAPBEXHLevel0X 2 3 2" xfId="19590"/>
    <cellStyle name="SAPBEXHLevel0X 2 3 2 2" xfId="19591"/>
    <cellStyle name="SAPBEXHLevel0X 2 3 3" xfId="19592"/>
    <cellStyle name="SAPBEXHLevel0X 2 4" xfId="19593"/>
    <cellStyle name="SAPBEXHLevel0X 2 4 2" xfId="19594"/>
    <cellStyle name="SAPBEXHLevel0X 2 5" xfId="19595"/>
    <cellStyle name="SAPBEXHLevel0X 2 6" xfId="19596"/>
    <cellStyle name="SAPBEXHLevel0X 2 7" xfId="19597"/>
    <cellStyle name="SAPBEXHLevel0X 2 8" xfId="19598"/>
    <cellStyle name="SAPBEXHLevel0X 2 9" xfId="19580"/>
    <cellStyle name="SAPBEXHLevel0X 2_ANTES Y DESPUES MB ANA" xfId="19599"/>
    <cellStyle name="SAPBEXHLevel0X 20" xfId="19600"/>
    <cellStyle name="SAPBEXHLevel0X 20 2" xfId="19601"/>
    <cellStyle name="SAPBEXHLevel0X 200" xfId="28462"/>
    <cellStyle name="SAPBEXHLevel0X 201" xfId="28490"/>
    <cellStyle name="SAPBEXHLevel0X 202" xfId="28519"/>
    <cellStyle name="SAPBEXHLevel0X 203" xfId="28548"/>
    <cellStyle name="SAPBEXHLevel0X 204" xfId="28576"/>
    <cellStyle name="SAPBEXHLevel0X 205" xfId="28602"/>
    <cellStyle name="SAPBEXHLevel0X 206" xfId="28628"/>
    <cellStyle name="SAPBEXHLevel0X 207" xfId="28654"/>
    <cellStyle name="SAPBEXHLevel0X 208" xfId="28680"/>
    <cellStyle name="SAPBEXHLevel0X 209" xfId="28706"/>
    <cellStyle name="SAPBEXHLevel0X 21" xfId="19602"/>
    <cellStyle name="SAPBEXHLevel0X 21 2" xfId="19603"/>
    <cellStyle name="SAPBEXHLevel0X 210" xfId="28731"/>
    <cellStyle name="SAPBEXHLevel0X 211" xfId="28756"/>
    <cellStyle name="SAPBEXHLevel0X 212" xfId="28781"/>
    <cellStyle name="SAPBEXHLevel0X 213" xfId="28806"/>
    <cellStyle name="SAPBEXHLevel0X 214" xfId="28831"/>
    <cellStyle name="SAPBEXHLevel0X 215" xfId="28855"/>
    <cellStyle name="SAPBEXHLevel0X 216" xfId="28870"/>
    <cellStyle name="SAPBEXHLevel0X 217" xfId="28968"/>
    <cellStyle name="SAPBEXHLevel0X 218" xfId="29036"/>
    <cellStyle name="SAPBEXHLevel0X 219" xfId="28998"/>
    <cellStyle name="SAPBEXHLevel0X 22" xfId="19604"/>
    <cellStyle name="SAPBEXHLevel0X 22 2" xfId="19605"/>
    <cellStyle name="SAPBEXHLevel0X 220" xfId="29065"/>
    <cellStyle name="SAPBEXHLevel0X 221" xfId="29093"/>
    <cellStyle name="SAPBEXHLevel0X 222" xfId="29121"/>
    <cellStyle name="SAPBEXHLevel0X 223" xfId="29142"/>
    <cellStyle name="SAPBEXHLevel0X 224" xfId="29161"/>
    <cellStyle name="SAPBEXHLevel0X 23" xfId="19606"/>
    <cellStyle name="SAPBEXHLevel0X 23 2" xfId="19607"/>
    <cellStyle name="SAPBEXHLevel0X 24" xfId="19608"/>
    <cellStyle name="SAPBEXHLevel0X 24 2" xfId="19609"/>
    <cellStyle name="SAPBEXHLevel0X 25" xfId="19610"/>
    <cellStyle name="SAPBEXHLevel0X 25 2" xfId="19611"/>
    <cellStyle name="SAPBEXHLevel0X 26" xfId="19612"/>
    <cellStyle name="SAPBEXHLevel0X 26 2" xfId="19613"/>
    <cellStyle name="SAPBEXHLevel0X 27" xfId="19614"/>
    <cellStyle name="SAPBEXHLevel0X 27 2" xfId="19615"/>
    <cellStyle name="SAPBEXHLevel0X 28" xfId="19616"/>
    <cellStyle name="SAPBEXHLevel0X 28 2" xfId="19617"/>
    <cellStyle name="SAPBEXHLevel0X 29" xfId="19618"/>
    <cellStyle name="SAPBEXHLevel0X 29 2" xfId="19619"/>
    <cellStyle name="SAPBEXHLevel0X 3" xfId="149"/>
    <cellStyle name="SAPBEXHLevel0X 3 2" xfId="225"/>
    <cellStyle name="SAPBEXHLevel0X 3 2 2" xfId="19622"/>
    <cellStyle name="SAPBEXHLevel0X 3 2 3" xfId="19623"/>
    <cellStyle name="SAPBEXHLevel0X 3 2 4" xfId="19624"/>
    <cellStyle name="SAPBEXHLevel0X 3 2 5" xfId="19625"/>
    <cellStyle name="SAPBEXHLevel0X 3 2 6" xfId="19621"/>
    <cellStyle name="SAPBEXHLevel0X 3 3" xfId="19626"/>
    <cellStyle name="SAPBEXHLevel0X 3 3 2" xfId="19627"/>
    <cellStyle name="SAPBEXHLevel0X 3 4" xfId="19628"/>
    <cellStyle name="SAPBEXHLevel0X 3 5" xfId="19629"/>
    <cellStyle name="SAPBEXHLevel0X 3 6" xfId="19630"/>
    <cellStyle name="SAPBEXHLevel0X 3 7" xfId="19631"/>
    <cellStyle name="SAPBEXHLevel0X 3 8" xfId="19620"/>
    <cellStyle name="SAPBEXHLevel0X 3_Logistica y Vtas" xfId="19632"/>
    <cellStyle name="SAPBEXHLevel0X 30" xfId="19633"/>
    <cellStyle name="SAPBEXHLevel0X 30 2" xfId="19634"/>
    <cellStyle name="SAPBEXHLevel0X 31" xfId="19635"/>
    <cellStyle name="SAPBEXHLevel0X 31 2" xfId="19636"/>
    <cellStyle name="SAPBEXHLevel0X 32" xfId="19637"/>
    <cellStyle name="SAPBEXHLevel0X 32 2" xfId="19638"/>
    <cellStyle name="SAPBEXHLevel0X 33" xfId="19639"/>
    <cellStyle name="SAPBEXHLevel0X 33 2" xfId="19640"/>
    <cellStyle name="SAPBEXHLevel0X 34" xfId="19641"/>
    <cellStyle name="SAPBEXHLevel0X 34 2" xfId="19642"/>
    <cellStyle name="SAPBEXHLevel0X 35" xfId="19643"/>
    <cellStyle name="SAPBEXHLevel0X 35 2" xfId="19644"/>
    <cellStyle name="SAPBEXHLevel0X 36" xfId="19645"/>
    <cellStyle name="SAPBEXHLevel0X 36 2" xfId="19646"/>
    <cellStyle name="SAPBEXHLevel0X 37" xfId="19647"/>
    <cellStyle name="SAPBEXHLevel0X 37 2" xfId="19648"/>
    <cellStyle name="SAPBEXHLevel0X 38" xfId="19649"/>
    <cellStyle name="SAPBEXHLevel0X 38 2" xfId="19650"/>
    <cellStyle name="SAPBEXHLevel0X 39" xfId="19651"/>
    <cellStyle name="SAPBEXHLevel0X 39 2" xfId="19652"/>
    <cellStyle name="SAPBEXHLevel0X 4" xfId="182"/>
    <cellStyle name="SAPBEXHLevel0X 4 2" xfId="19654"/>
    <cellStyle name="SAPBEXHLevel0X 4 2 2" xfId="19655"/>
    <cellStyle name="SAPBEXHLevel0X 4 2 3" xfId="19656"/>
    <cellStyle name="SAPBEXHLevel0X 4 2 4" xfId="19657"/>
    <cellStyle name="SAPBEXHLevel0X 4 3" xfId="19658"/>
    <cellStyle name="SAPBEXHLevel0X 4 3 2" xfId="19659"/>
    <cellStyle name="SAPBEXHLevel0X 4 4" xfId="19660"/>
    <cellStyle name="SAPBEXHLevel0X 4 5" xfId="19661"/>
    <cellStyle name="SAPBEXHLevel0X 4 6" xfId="19662"/>
    <cellStyle name="SAPBEXHLevel0X 4 7" xfId="19663"/>
    <cellStyle name="SAPBEXHLevel0X 4 8" xfId="19653"/>
    <cellStyle name="SAPBEXHLevel0X 4_Logistica y Vtas" xfId="19664"/>
    <cellStyle name="SAPBEXHLevel0X 40" xfId="19665"/>
    <cellStyle name="SAPBEXHLevel0X 40 2" xfId="19666"/>
    <cellStyle name="SAPBEXHLevel0X 41" xfId="19667"/>
    <cellStyle name="SAPBEXHLevel0X 41 2" xfId="19668"/>
    <cellStyle name="SAPBEXHLevel0X 42" xfId="19669"/>
    <cellStyle name="SAPBEXHLevel0X 42 2" xfId="19670"/>
    <cellStyle name="SAPBEXHLevel0X 43" xfId="19671"/>
    <cellStyle name="SAPBEXHLevel0X 43 2" xfId="19672"/>
    <cellStyle name="SAPBEXHLevel0X 44" xfId="19673"/>
    <cellStyle name="SAPBEXHLevel0X 44 2" xfId="19674"/>
    <cellStyle name="SAPBEXHLevel0X 45" xfId="19675"/>
    <cellStyle name="SAPBEXHLevel0X 45 2" xfId="19676"/>
    <cellStyle name="SAPBEXHLevel0X 46" xfId="19677"/>
    <cellStyle name="SAPBEXHLevel0X 46 2" xfId="19678"/>
    <cellStyle name="SAPBEXHLevel0X 47" xfId="19679"/>
    <cellStyle name="SAPBEXHLevel0X 48" xfId="19680"/>
    <cellStyle name="SAPBEXHLevel0X 49" xfId="19681"/>
    <cellStyle name="SAPBEXHLevel0X 5" xfId="19682"/>
    <cellStyle name="SAPBEXHLevel0X 5 2" xfId="19683"/>
    <cellStyle name="SAPBEXHLevel0X 5 2 2" xfId="19684"/>
    <cellStyle name="SAPBEXHLevel0X 5 2 3" xfId="19685"/>
    <cellStyle name="SAPBEXHLevel0X 5 2 4" xfId="19686"/>
    <cellStyle name="SAPBEXHLevel0X 5 3" xfId="19687"/>
    <cellStyle name="SAPBEXHLevel0X 5 3 2" xfId="19688"/>
    <cellStyle name="SAPBEXHLevel0X 5 4" xfId="19689"/>
    <cellStyle name="SAPBEXHLevel0X 5 5" xfId="19690"/>
    <cellStyle name="SAPBEXHLevel0X 5_Logistica y Vtas" xfId="19691"/>
    <cellStyle name="SAPBEXHLevel0X 50" xfId="19692"/>
    <cellStyle name="SAPBEXHLevel0X 51" xfId="19693"/>
    <cellStyle name="SAPBEXHLevel0X 52" xfId="19537"/>
    <cellStyle name="SAPBEXHLevel0X 53" xfId="24084"/>
    <cellStyle name="SAPBEXHLevel0X 54" xfId="24125"/>
    <cellStyle name="SAPBEXHLevel0X 55" xfId="24140"/>
    <cellStyle name="SAPBEXHLevel0X 56" xfId="24192"/>
    <cellStyle name="SAPBEXHLevel0X 57" xfId="24219"/>
    <cellStyle name="SAPBEXHLevel0X 58" xfId="24245"/>
    <cellStyle name="SAPBEXHLevel0X 59" xfId="24272"/>
    <cellStyle name="SAPBEXHLevel0X 6" xfId="19694"/>
    <cellStyle name="SAPBEXHLevel0X 6 2" xfId="19695"/>
    <cellStyle name="SAPBEXHLevel0X 6 2 2" xfId="19696"/>
    <cellStyle name="SAPBEXHLevel0X 6 2 3" xfId="19697"/>
    <cellStyle name="SAPBEXHLevel0X 6 3" xfId="19698"/>
    <cellStyle name="SAPBEXHLevel0X 6 4" xfId="19699"/>
    <cellStyle name="SAPBEXHLevel0X 6 5" xfId="19700"/>
    <cellStyle name="SAPBEXHLevel0X 6_Logistica y Vtas" xfId="19701"/>
    <cellStyle name="SAPBEXHLevel0X 60" xfId="24299"/>
    <cellStyle name="SAPBEXHLevel0X 61" xfId="24326"/>
    <cellStyle name="SAPBEXHLevel0X 62" xfId="24354"/>
    <cellStyle name="SAPBEXHLevel0X 63" xfId="24382"/>
    <cellStyle name="SAPBEXHLevel0X 64" xfId="24410"/>
    <cellStyle name="SAPBEXHLevel0X 65" xfId="24436"/>
    <cellStyle name="SAPBEXHLevel0X 66" xfId="24463"/>
    <cellStyle name="SAPBEXHLevel0X 67" xfId="24490"/>
    <cellStyle name="SAPBEXHLevel0X 68" xfId="24515"/>
    <cellStyle name="SAPBEXHLevel0X 69" xfId="24532"/>
    <cellStyle name="SAPBEXHLevel0X 7" xfId="19702"/>
    <cellStyle name="SAPBEXHLevel0X 7 2" xfId="19703"/>
    <cellStyle name="SAPBEXHLevel0X 7 2 2" xfId="19704"/>
    <cellStyle name="SAPBEXHLevel0X 7 2 3" xfId="19705"/>
    <cellStyle name="SAPBEXHLevel0X 7 3" xfId="19706"/>
    <cellStyle name="SAPBEXHLevel0X 7 4" xfId="19707"/>
    <cellStyle name="SAPBEXHLevel0X 7 5" xfId="19708"/>
    <cellStyle name="SAPBEXHLevel0X 7_Logistica y Vtas" xfId="19709"/>
    <cellStyle name="SAPBEXHLevel0X 70" xfId="24581"/>
    <cellStyle name="SAPBEXHLevel0X 71" xfId="24609"/>
    <cellStyle name="SAPBEXHLevel0X 72" xfId="24636"/>
    <cellStyle name="SAPBEXHLevel0X 73" xfId="24664"/>
    <cellStyle name="SAPBEXHLevel0X 74" xfId="24687"/>
    <cellStyle name="SAPBEXHLevel0X 75" xfId="24721"/>
    <cellStyle name="SAPBEXHLevel0X 76" xfId="24747"/>
    <cellStyle name="SAPBEXHLevel0X 77" xfId="24772"/>
    <cellStyle name="SAPBEXHLevel0X 78" xfId="24799"/>
    <cellStyle name="SAPBEXHLevel0X 79" xfId="24825"/>
    <cellStyle name="SAPBEXHLevel0X 8" xfId="19710"/>
    <cellStyle name="SAPBEXHLevel0X 8 2" xfId="19711"/>
    <cellStyle name="SAPBEXHLevel0X 8 2 2" xfId="19712"/>
    <cellStyle name="SAPBEXHLevel0X 8 2 3" xfId="19713"/>
    <cellStyle name="SAPBEXHLevel0X 8 3" xfId="19714"/>
    <cellStyle name="SAPBEXHLevel0X 8 4" xfId="19715"/>
    <cellStyle name="SAPBEXHLevel0X 8 5" xfId="19716"/>
    <cellStyle name="SAPBEXHLevel0X 8_Logistica y Vtas" xfId="19717"/>
    <cellStyle name="SAPBEXHLevel0X 80" xfId="24840"/>
    <cellStyle name="SAPBEXHLevel0X 81" xfId="24885"/>
    <cellStyle name="SAPBEXHLevel0X 82" xfId="24912"/>
    <cellStyle name="SAPBEXHLevel0X 83" xfId="24939"/>
    <cellStyle name="SAPBEXHLevel0X 84" xfId="24965"/>
    <cellStyle name="SAPBEXHLevel0X 85" xfId="24983"/>
    <cellStyle name="SAPBEXHLevel0X 86" xfId="25008"/>
    <cellStyle name="SAPBEXHLevel0X 87" xfId="25120"/>
    <cellStyle name="SAPBEXHLevel0X 88" xfId="25094"/>
    <cellStyle name="SAPBEXHLevel0X 89" xfId="25079"/>
    <cellStyle name="SAPBEXHLevel0X 9" xfId="19718"/>
    <cellStyle name="SAPBEXHLevel0X 9 2" xfId="19719"/>
    <cellStyle name="SAPBEXHLevel0X 9 2 2" xfId="19720"/>
    <cellStyle name="SAPBEXHLevel0X 9 2 3" xfId="19721"/>
    <cellStyle name="SAPBEXHLevel0X 9 3" xfId="19722"/>
    <cellStyle name="SAPBEXHLevel0X 9 4" xfId="19723"/>
    <cellStyle name="SAPBEXHLevel0X 9 5" xfId="19724"/>
    <cellStyle name="SAPBEXHLevel0X 9_Logistica y Vtas" xfId="19725"/>
    <cellStyle name="SAPBEXHLevel0X 90" xfId="25187"/>
    <cellStyle name="SAPBEXHLevel0X 91" xfId="25314"/>
    <cellStyle name="SAPBEXHLevel0X 92" xfId="25241"/>
    <cellStyle name="SAPBEXHLevel0X 93" xfId="25286"/>
    <cellStyle name="SAPBEXHLevel0X 94" xfId="25371"/>
    <cellStyle name="SAPBEXHLevel0X 95" xfId="25398"/>
    <cellStyle name="SAPBEXHLevel0X 96" xfId="25424"/>
    <cellStyle name="SAPBEXHLevel0X 97" xfId="25444"/>
    <cellStyle name="SAPBEXHLevel0X 98" xfId="25470"/>
    <cellStyle name="SAPBEXHLevel0X 99" xfId="25494"/>
    <cellStyle name="SAPBEXHLevel0X_ IVA mes  Junio2010" xfId="19726"/>
    <cellStyle name="SAPBEXHLevel1" xfId="48"/>
    <cellStyle name="SAPBEXHLevel1 10" xfId="19728"/>
    <cellStyle name="SAPBEXHLevel1 10 2" xfId="19729"/>
    <cellStyle name="SAPBEXHLevel1 10 2 2" xfId="19730"/>
    <cellStyle name="SAPBEXHLevel1 10 2 3" xfId="19731"/>
    <cellStyle name="SAPBEXHLevel1 10 2 4" xfId="19732"/>
    <cellStyle name="SAPBEXHLevel1 10 2 5" xfId="19733"/>
    <cellStyle name="SAPBEXHLevel1 10 3" xfId="19734"/>
    <cellStyle name="SAPBEXHLevel1 10 3 2" xfId="19735"/>
    <cellStyle name="SAPBEXHLevel1 10 4" xfId="19736"/>
    <cellStyle name="SAPBEXHLevel1 10 5" xfId="19737"/>
    <cellStyle name="SAPBEXHLevel1 10 6" xfId="19738"/>
    <cellStyle name="SAPBEXHLevel1 10 7" xfId="19739"/>
    <cellStyle name="SAPBEXHLevel1 10_Logistica y Vtas" xfId="19740"/>
    <cellStyle name="SAPBEXHLevel1 100" xfId="24516"/>
    <cellStyle name="SAPBEXHLevel1 101" xfId="24533"/>
    <cellStyle name="SAPBEXHLevel1 102" xfId="24582"/>
    <cellStyle name="SAPBEXHLevel1 103" xfId="24610"/>
    <cellStyle name="SAPBEXHLevel1 104" xfId="24637"/>
    <cellStyle name="SAPBEXHLevel1 105" xfId="24665"/>
    <cellStyle name="SAPBEXHLevel1 106" xfId="24688"/>
    <cellStyle name="SAPBEXHLevel1 107" xfId="24722"/>
    <cellStyle name="SAPBEXHLevel1 108" xfId="24748"/>
    <cellStyle name="SAPBEXHLevel1 109" xfId="24773"/>
    <cellStyle name="SAPBEXHLevel1 11" xfId="19741"/>
    <cellStyle name="SAPBEXHLevel1 11 2" xfId="19742"/>
    <cellStyle name="SAPBEXHLevel1 11 2 2" xfId="19743"/>
    <cellStyle name="SAPBEXHLevel1 11 2 3" xfId="19744"/>
    <cellStyle name="SAPBEXHLevel1 11 2 4" xfId="19745"/>
    <cellStyle name="SAPBEXHLevel1 11 3" xfId="19746"/>
    <cellStyle name="SAPBEXHLevel1 11 3 2" xfId="19747"/>
    <cellStyle name="SAPBEXHLevel1 11 4" xfId="19748"/>
    <cellStyle name="SAPBEXHLevel1 11 4 2" xfId="19749"/>
    <cellStyle name="SAPBEXHLevel1 11 5" xfId="19750"/>
    <cellStyle name="SAPBEXHLevel1 11 6" xfId="19751"/>
    <cellStyle name="SAPBEXHLevel1 11 7" xfId="19752"/>
    <cellStyle name="SAPBEXHLevel1 11 8" xfId="19753"/>
    <cellStyle name="SAPBEXHLevel1 11_Logistica y Vtas" xfId="19754"/>
    <cellStyle name="SAPBEXHLevel1 110" xfId="24800"/>
    <cellStyle name="SAPBEXHLevel1 111" xfId="24826"/>
    <cellStyle name="SAPBEXHLevel1 112" xfId="24841"/>
    <cellStyle name="SAPBEXHLevel1 113" xfId="24886"/>
    <cellStyle name="SAPBEXHLevel1 114" xfId="24913"/>
    <cellStyle name="SAPBEXHLevel1 115" xfId="24940"/>
    <cellStyle name="SAPBEXHLevel1 116" xfId="24966"/>
    <cellStyle name="SAPBEXHLevel1 117" xfId="24984"/>
    <cellStyle name="SAPBEXHLevel1 118" xfId="25038"/>
    <cellStyle name="SAPBEXHLevel1 119" xfId="25009"/>
    <cellStyle name="SAPBEXHLevel1 12" xfId="19755"/>
    <cellStyle name="SAPBEXHLevel1 12 2" xfId="19756"/>
    <cellStyle name="SAPBEXHLevel1 12 2 2" xfId="19757"/>
    <cellStyle name="SAPBEXHLevel1 12 2 3" xfId="19758"/>
    <cellStyle name="SAPBEXHLevel1 12 2 4" xfId="19759"/>
    <cellStyle name="SAPBEXHLevel1 12 3" xfId="19760"/>
    <cellStyle name="SAPBEXHLevel1 12 3 2" xfId="19761"/>
    <cellStyle name="SAPBEXHLevel1 12 4" xfId="19762"/>
    <cellStyle name="SAPBEXHLevel1 12 4 2" xfId="19763"/>
    <cellStyle name="SAPBEXHLevel1 12 5" xfId="19764"/>
    <cellStyle name="SAPBEXHLevel1 12 6" xfId="19765"/>
    <cellStyle name="SAPBEXHLevel1 12_Logistica y Vtas" xfId="19766"/>
    <cellStyle name="SAPBEXHLevel1 120" xfId="25119"/>
    <cellStyle name="SAPBEXHLevel1 121" xfId="25093"/>
    <cellStyle name="SAPBEXHLevel1 122" xfId="25049"/>
    <cellStyle name="SAPBEXHLevel1 123" xfId="25078"/>
    <cellStyle name="SAPBEXHLevel1 124" xfId="25217"/>
    <cellStyle name="SAPBEXHLevel1 125" xfId="25188"/>
    <cellStyle name="SAPBEXHLevel1 126" xfId="25313"/>
    <cellStyle name="SAPBEXHLevel1 127" xfId="25271"/>
    <cellStyle name="SAPBEXHLevel1 128" xfId="25242"/>
    <cellStyle name="SAPBEXHLevel1 129" xfId="25285"/>
    <cellStyle name="SAPBEXHLevel1 13" xfId="19767"/>
    <cellStyle name="SAPBEXHLevel1 13 2" xfId="19768"/>
    <cellStyle name="SAPBEXHLevel1 13 2 2" xfId="19769"/>
    <cellStyle name="SAPBEXHLevel1 13 2 3" xfId="19770"/>
    <cellStyle name="SAPBEXHLevel1 13 3" xfId="19771"/>
    <cellStyle name="SAPBEXHLevel1 13 3 2" xfId="19772"/>
    <cellStyle name="SAPBEXHLevel1 13 4" xfId="19773"/>
    <cellStyle name="SAPBEXHLevel1 13 5" xfId="19774"/>
    <cellStyle name="SAPBEXHLevel1 13 6" xfId="19775"/>
    <cellStyle name="SAPBEXHLevel1 130" xfId="25372"/>
    <cellStyle name="SAPBEXHLevel1 131" xfId="25399"/>
    <cellStyle name="SAPBEXHLevel1 132" xfId="25425"/>
    <cellStyle name="SAPBEXHLevel1 133" xfId="25445"/>
    <cellStyle name="SAPBEXHLevel1 134" xfId="25471"/>
    <cellStyle name="SAPBEXHLevel1 135" xfId="25495"/>
    <cellStyle name="SAPBEXHLevel1 136" xfId="25538"/>
    <cellStyle name="SAPBEXHLevel1 137" xfId="25564"/>
    <cellStyle name="SAPBEXHLevel1 138" xfId="25579"/>
    <cellStyle name="SAPBEXHLevel1 139" xfId="25622"/>
    <cellStyle name="SAPBEXHLevel1 14" xfId="19776"/>
    <cellStyle name="SAPBEXHLevel1 14 2" xfId="19777"/>
    <cellStyle name="SAPBEXHLevel1 14 2 2" xfId="19778"/>
    <cellStyle name="SAPBEXHLevel1 14 3" xfId="19779"/>
    <cellStyle name="SAPBEXHLevel1 14 4" xfId="19780"/>
    <cellStyle name="SAPBEXHLevel1 14 5" xfId="19781"/>
    <cellStyle name="SAPBEXHLevel1 140" xfId="25648"/>
    <cellStyle name="SAPBEXHLevel1 141" xfId="25663"/>
    <cellStyle name="SAPBEXHLevel1 142" xfId="25706"/>
    <cellStyle name="SAPBEXHLevel1 143" xfId="25732"/>
    <cellStyle name="SAPBEXHLevel1 144" xfId="25747"/>
    <cellStyle name="SAPBEXHLevel1 145" xfId="25790"/>
    <cellStyle name="SAPBEXHLevel1 146" xfId="25816"/>
    <cellStyle name="SAPBEXHLevel1 147" xfId="25834"/>
    <cellStyle name="SAPBEXHLevel1 148" xfId="25859"/>
    <cellStyle name="SAPBEXHLevel1 149" xfId="25903"/>
    <cellStyle name="SAPBEXHLevel1 15" xfId="19782"/>
    <cellStyle name="SAPBEXHLevel1 15 2" xfId="19783"/>
    <cellStyle name="SAPBEXHLevel1 15 2 2" xfId="19784"/>
    <cellStyle name="SAPBEXHLevel1 15 3" xfId="19785"/>
    <cellStyle name="SAPBEXHLevel1 15 4" xfId="19786"/>
    <cellStyle name="SAPBEXHLevel1 15 5" xfId="19787"/>
    <cellStyle name="SAPBEXHLevel1 150" xfId="25930"/>
    <cellStyle name="SAPBEXHLevel1 151" xfId="25956"/>
    <cellStyle name="SAPBEXHLevel1 152" xfId="25971"/>
    <cellStyle name="SAPBEXHLevel1 153" xfId="26015"/>
    <cellStyle name="SAPBEXHLevel1 154" xfId="26042"/>
    <cellStyle name="SAPBEXHLevel1 155" xfId="26068"/>
    <cellStyle name="SAPBEXHLevel1 156" xfId="26083"/>
    <cellStyle name="SAPBEXHLevel1 157" xfId="26129"/>
    <cellStyle name="SAPBEXHLevel1 158" xfId="26155"/>
    <cellStyle name="SAPBEXHLevel1 159" xfId="26170"/>
    <cellStyle name="SAPBEXHLevel1 16" xfId="19788"/>
    <cellStyle name="SAPBEXHLevel1 16 2" xfId="19789"/>
    <cellStyle name="SAPBEXHLevel1 16 2 2" xfId="19790"/>
    <cellStyle name="SAPBEXHLevel1 16 3" xfId="19791"/>
    <cellStyle name="SAPBEXHLevel1 16 4" xfId="19792"/>
    <cellStyle name="SAPBEXHLevel1 16 5" xfId="19793"/>
    <cellStyle name="SAPBEXHLevel1 160" xfId="26216"/>
    <cellStyle name="SAPBEXHLevel1 161" xfId="26246"/>
    <cellStyle name="SAPBEXHLevel1 162" xfId="26308"/>
    <cellStyle name="SAPBEXHLevel1 163" xfId="26335"/>
    <cellStyle name="SAPBEXHLevel1 164" xfId="26362"/>
    <cellStyle name="SAPBEXHLevel1 165" xfId="26386"/>
    <cellStyle name="SAPBEXHLevel1 166" xfId="26410"/>
    <cellStyle name="SAPBEXHLevel1 167" xfId="26434"/>
    <cellStyle name="SAPBEXHLevel1 168" xfId="26449"/>
    <cellStyle name="SAPBEXHLevel1 169" xfId="26516"/>
    <cellStyle name="SAPBEXHLevel1 17" xfId="19794"/>
    <cellStyle name="SAPBEXHLevel1 17 2" xfId="19795"/>
    <cellStyle name="SAPBEXHLevel1 17 2 2" xfId="19796"/>
    <cellStyle name="SAPBEXHLevel1 17 3" xfId="19797"/>
    <cellStyle name="SAPBEXHLevel1 17 4" xfId="19798"/>
    <cellStyle name="SAPBEXHLevel1 17 5" xfId="19799"/>
    <cellStyle name="SAPBEXHLevel1 170" xfId="26545"/>
    <cellStyle name="SAPBEXHLevel1 171" xfId="26574"/>
    <cellStyle name="SAPBEXHLevel1 172" xfId="26602"/>
    <cellStyle name="SAPBEXHLevel1 173" xfId="26630"/>
    <cellStyle name="SAPBEXHLevel1 174" xfId="26658"/>
    <cellStyle name="SAPBEXHLevel1 175" xfId="26686"/>
    <cellStyle name="SAPBEXHLevel1 176" xfId="26714"/>
    <cellStyle name="SAPBEXHLevel1 177" xfId="26741"/>
    <cellStyle name="SAPBEXHLevel1 178" xfId="26768"/>
    <cellStyle name="SAPBEXHLevel1 179" xfId="26792"/>
    <cellStyle name="SAPBEXHLevel1 18" xfId="19800"/>
    <cellStyle name="SAPBEXHLevel1 18 2" xfId="19801"/>
    <cellStyle name="SAPBEXHLevel1 18 2 2" xfId="19802"/>
    <cellStyle name="SAPBEXHLevel1 18 3" xfId="19803"/>
    <cellStyle name="SAPBEXHLevel1 18 4" xfId="19804"/>
    <cellStyle name="SAPBEXHLevel1 18 5" xfId="19805"/>
    <cellStyle name="SAPBEXHLevel1 180" xfId="26816"/>
    <cellStyle name="SAPBEXHLevel1 181" xfId="26840"/>
    <cellStyle name="SAPBEXHLevel1 182" xfId="26855"/>
    <cellStyle name="SAPBEXHLevel1 183" xfId="26918"/>
    <cellStyle name="SAPBEXHLevel1 184" xfId="26946"/>
    <cellStyle name="SAPBEXHLevel1 185" xfId="26973"/>
    <cellStyle name="SAPBEXHLevel1 186" xfId="27000"/>
    <cellStyle name="SAPBEXHLevel1 187" xfId="27024"/>
    <cellStyle name="SAPBEXHLevel1 188" xfId="27048"/>
    <cellStyle name="SAPBEXHLevel1 189" xfId="27072"/>
    <cellStyle name="SAPBEXHLevel1 19" xfId="19806"/>
    <cellStyle name="SAPBEXHLevel1 19 2" xfId="19807"/>
    <cellStyle name="SAPBEXHLevel1 19 2 2" xfId="19808"/>
    <cellStyle name="SAPBEXHLevel1 19 3" xfId="19809"/>
    <cellStyle name="SAPBEXHLevel1 19 4" xfId="19810"/>
    <cellStyle name="SAPBEXHLevel1 19 5" xfId="19811"/>
    <cellStyle name="SAPBEXHLevel1 190" xfId="27087"/>
    <cellStyle name="SAPBEXHLevel1 191" xfId="27154"/>
    <cellStyle name="SAPBEXHLevel1 192" xfId="27183"/>
    <cellStyle name="SAPBEXHLevel1 193" xfId="27212"/>
    <cellStyle name="SAPBEXHLevel1 194" xfId="27240"/>
    <cellStyle name="SAPBEXHLevel1 195" xfId="27268"/>
    <cellStyle name="SAPBEXHLevel1 196" xfId="27296"/>
    <cellStyle name="SAPBEXHLevel1 197" xfId="27324"/>
    <cellStyle name="SAPBEXHLevel1 198" xfId="27352"/>
    <cellStyle name="SAPBEXHLevel1 199" xfId="27379"/>
    <cellStyle name="SAPBEXHLevel1 2" xfId="88"/>
    <cellStyle name="SAPBEXHLevel1 2 10" xfId="19813"/>
    <cellStyle name="SAPBEXHLevel1 2 10 2" xfId="19814"/>
    <cellStyle name="SAPBEXHLevel1 2 10 3" xfId="19815"/>
    <cellStyle name="SAPBEXHLevel1 2 11" xfId="19816"/>
    <cellStyle name="SAPBEXHLevel1 2 11 2" xfId="19817"/>
    <cellStyle name="SAPBEXHLevel1 2 12" xfId="19818"/>
    <cellStyle name="SAPBEXHLevel1 2 12 2" xfId="19819"/>
    <cellStyle name="SAPBEXHLevel1 2 13" xfId="19820"/>
    <cellStyle name="SAPBEXHLevel1 2 13 2" xfId="19821"/>
    <cellStyle name="SAPBEXHLevel1 2 14" xfId="19822"/>
    <cellStyle name="SAPBEXHLevel1 2 14 2" xfId="19823"/>
    <cellStyle name="SAPBEXHLevel1 2 15" xfId="19824"/>
    <cellStyle name="SAPBEXHLevel1 2 15 2" xfId="19825"/>
    <cellStyle name="SAPBEXHLevel1 2 16" xfId="19826"/>
    <cellStyle name="SAPBEXHLevel1 2 16 2" xfId="19827"/>
    <cellStyle name="SAPBEXHLevel1 2 17" xfId="19828"/>
    <cellStyle name="SAPBEXHLevel1 2 18" xfId="19829"/>
    <cellStyle name="SAPBEXHLevel1 2 19" xfId="19830"/>
    <cellStyle name="SAPBEXHLevel1 2 2" xfId="19831"/>
    <cellStyle name="SAPBEXHLevel1 2 2 2" xfId="19832"/>
    <cellStyle name="SAPBEXHLevel1 2 2 2 2" xfId="19833"/>
    <cellStyle name="SAPBEXHLevel1 2 2 2 3" xfId="19834"/>
    <cellStyle name="SAPBEXHLevel1 2 2 2 4" xfId="19835"/>
    <cellStyle name="SAPBEXHLevel1 2 2 3" xfId="19836"/>
    <cellStyle name="SAPBEXHLevel1 2 2 4" xfId="19837"/>
    <cellStyle name="SAPBEXHLevel1 2 2 5" xfId="19838"/>
    <cellStyle name="SAPBEXHLevel1 2 2_Logistica y Vtas" xfId="19839"/>
    <cellStyle name="SAPBEXHLevel1 2 20" xfId="19840"/>
    <cellStyle name="SAPBEXHLevel1 2 21" xfId="19841"/>
    <cellStyle name="SAPBEXHLevel1 2 22" xfId="19812"/>
    <cellStyle name="SAPBEXHLevel1 2 3" xfId="19842"/>
    <cellStyle name="SAPBEXHLevel1 2 3 2" xfId="19843"/>
    <cellStyle name="SAPBEXHLevel1 2 3 2 2" xfId="19844"/>
    <cellStyle name="SAPBEXHLevel1 2 3 3" xfId="19845"/>
    <cellStyle name="SAPBEXHLevel1 2 3 4" xfId="19846"/>
    <cellStyle name="SAPBEXHLevel1 2 4" xfId="19847"/>
    <cellStyle name="SAPBEXHLevel1 2 4 2" xfId="19848"/>
    <cellStyle name="SAPBEXHLevel1 2 4 3" xfId="19849"/>
    <cellStyle name="SAPBEXHLevel1 2 5" xfId="19850"/>
    <cellStyle name="SAPBEXHLevel1 2 5 2" xfId="19851"/>
    <cellStyle name="SAPBEXHLevel1 2 6" xfId="19852"/>
    <cellStyle name="SAPBEXHLevel1 2 6 2" xfId="19853"/>
    <cellStyle name="SAPBEXHLevel1 2 7" xfId="19854"/>
    <cellStyle name="SAPBEXHLevel1 2 7 2" xfId="19855"/>
    <cellStyle name="SAPBEXHLevel1 2 8" xfId="19856"/>
    <cellStyle name="SAPBEXHLevel1 2 8 2" xfId="19857"/>
    <cellStyle name="SAPBEXHLevel1 2 9" xfId="19858"/>
    <cellStyle name="SAPBEXHLevel1 2 9 2" xfId="19859"/>
    <cellStyle name="SAPBEXHLevel1 2_ANTES Y DESPUES MB ANA" xfId="19860"/>
    <cellStyle name="SAPBEXHLevel1 20" xfId="19861"/>
    <cellStyle name="SAPBEXHLevel1 20 2" xfId="19862"/>
    <cellStyle name="SAPBEXHLevel1 20 2 2" xfId="19863"/>
    <cellStyle name="SAPBEXHLevel1 20 3" xfId="19864"/>
    <cellStyle name="SAPBEXHLevel1 20 4" xfId="19865"/>
    <cellStyle name="SAPBEXHLevel1 20 5" xfId="19866"/>
    <cellStyle name="SAPBEXHLevel1 200" xfId="27406"/>
    <cellStyle name="SAPBEXHLevel1 201" xfId="27430"/>
    <cellStyle name="SAPBEXHLevel1 202" xfId="27454"/>
    <cellStyle name="SAPBEXHLevel1 203" xfId="27478"/>
    <cellStyle name="SAPBEXHLevel1 204" xfId="27493"/>
    <cellStyle name="SAPBEXHLevel1 205" xfId="27565"/>
    <cellStyle name="SAPBEXHLevel1 206" xfId="27594"/>
    <cellStyle name="SAPBEXHLevel1 207" xfId="27623"/>
    <cellStyle name="SAPBEXHLevel1 208" xfId="27652"/>
    <cellStyle name="SAPBEXHLevel1 209" xfId="27681"/>
    <cellStyle name="SAPBEXHLevel1 21" xfId="19867"/>
    <cellStyle name="SAPBEXHLevel1 21 2" xfId="19868"/>
    <cellStyle name="SAPBEXHLevel1 21 2 2" xfId="19869"/>
    <cellStyle name="SAPBEXHLevel1 21 3" xfId="19870"/>
    <cellStyle name="SAPBEXHLevel1 21 4" xfId="19871"/>
    <cellStyle name="SAPBEXHLevel1 21 5" xfId="19872"/>
    <cellStyle name="SAPBEXHLevel1 210" xfId="27710"/>
    <cellStyle name="SAPBEXHLevel1 211" xfId="27739"/>
    <cellStyle name="SAPBEXHLevel1 212" xfId="27768"/>
    <cellStyle name="SAPBEXHLevel1 213" xfId="27797"/>
    <cellStyle name="SAPBEXHLevel1 214" xfId="27826"/>
    <cellStyle name="SAPBEXHLevel1 215" xfId="27855"/>
    <cellStyle name="SAPBEXHLevel1 216" xfId="27884"/>
    <cellStyle name="SAPBEXHLevel1 217" xfId="27913"/>
    <cellStyle name="SAPBEXHLevel1 218" xfId="27942"/>
    <cellStyle name="SAPBEXHLevel1 219" xfId="27971"/>
    <cellStyle name="SAPBEXHLevel1 22" xfId="19873"/>
    <cellStyle name="SAPBEXHLevel1 22 2" xfId="19874"/>
    <cellStyle name="SAPBEXHLevel1 22 2 2" xfId="19875"/>
    <cellStyle name="SAPBEXHLevel1 22 3" xfId="19876"/>
    <cellStyle name="SAPBEXHLevel1 22 4" xfId="19877"/>
    <cellStyle name="SAPBEXHLevel1 22 5" xfId="19878"/>
    <cellStyle name="SAPBEXHLevel1 220" xfId="28000"/>
    <cellStyle name="SAPBEXHLevel1 221" xfId="28029"/>
    <cellStyle name="SAPBEXHLevel1 222" xfId="28058"/>
    <cellStyle name="SAPBEXHLevel1 223" xfId="28087"/>
    <cellStyle name="SAPBEXHLevel1 224" xfId="28116"/>
    <cellStyle name="SAPBEXHLevel1 225" xfId="28145"/>
    <cellStyle name="SAPBEXHLevel1 226" xfId="28174"/>
    <cellStyle name="SAPBEXHLevel1 227" xfId="28203"/>
    <cellStyle name="SAPBEXHLevel1 228" xfId="28232"/>
    <cellStyle name="SAPBEXHLevel1 229" xfId="28261"/>
    <cellStyle name="SAPBEXHLevel1 23" xfId="19879"/>
    <cellStyle name="SAPBEXHLevel1 23 2" xfId="19880"/>
    <cellStyle name="SAPBEXHLevel1 23 2 2" xfId="19881"/>
    <cellStyle name="SAPBEXHLevel1 23 3" xfId="19882"/>
    <cellStyle name="SAPBEXHLevel1 23 4" xfId="19883"/>
    <cellStyle name="SAPBEXHLevel1 23 5" xfId="19884"/>
    <cellStyle name="SAPBEXHLevel1 230" xfId="28290"/>
    <cellStyle name="SAPBEXHLevel1 231" xfId="28319"/>
    <cellStyle name="SAPBEXHLevel1 232" xfId="28348"/>
    <cellStyle name="SAPBEXHLevel1 233" xfId="28377"/>
    <cellStyle name="SAPBEXHLevel1 234" xfId="28406"/>
    <cellStyle name="SAPBEXHLevel1 235" xfId="28435"/>
    <cellStyle name="SAPBEXHLevel1 236" xfId="28463"/>
    <cellStyle name="SAPBEXHLevel1 237" xfId="28491"/>
    <cellStyle name="SAPBEXHLevel1 238" xfId="28520"/>
    <cellStyle name="SAPBEXHLevel1 239" xfId="28549"/>
    <cellStyle name="SAPBEXHLevel1 24" xfId="19885"/>
    <cellStyle name="SAPBEXHLevel1 24 2" xfId="19886"/>
    <cellStyle name="SAPBEXHLevel1 24 2 2" xfId="19887"/>
    <cellStyle name="SAPBEXHLevel1 24 3" xfId="19888"/>
    <cellStyle name="SAPBEXHLevel1 24 4" xfId="19889"/>
    <cellStyle name="SAPBEXHLevel1 24 5" xfId="19890"/>
    <cellStyle name="SAPBEXHLevel1 240" xfId="28577"/>
    <cellStyle name="SAPBEXHLevel1 241" xfId="28603"/>
    <cellStyle name="SAPBEXHLevel1 242" xfId="28629"/>
    <cellStyle name="SAPBEXHLevel1 243" xfId="28655"/>
    <cellStyle name="SAPBEXHLevel1 244" xfId="28681"/>
    <cellStyle name="SAPBEXHLevel1 245" xfId="28707"/>
    <cellStyle name="SAPBEXHLevel1 246" xfId="28732"/>
    <cellStyle name="SAPBEXHLevel1 247" xfId="28757"/>
    <cellStyle name="SAPBEXHLevel1 248" xfId="28782"/>
    <cellStyle name="SAPBEXHLevel1 249" xfId="28807"/>
    <cellStyle name="SAPBEXHLevel1 25" xfId="19891"/>
    <cellStyle name="SAPBEXHLevel1 25 2" xfId="19892"/>
    <cellStyle name="SAPBEXHLevel1 25 2 2" xfId="19893"/>
    <cellStyle name="SAPBEXHLevel1 25 3" xfId="19894"/>
    <cellStyle name="SAPBEXHLevel1 25 4" xfId="19895"/>
    <cellStyle name="SAPBEXHLevel1 25 5" xfId="19896"/>
    <cellStyle name="SAPBEXHLevel1 250" xfId="28832"/>
    <cellStyle name="SAPBEXHLevel1 251" xfId="28856"/>
    <cellStyle name="SAPBEXHLevel1 252" xfId="28871"/>
    <cellStyle name="SAPBEXHLevel1 253" xfId="28969"/>
    <cellStyle name="SAPBEXHLevel1 254" xfId="29037"/>
    <cellStyle name="SAPBEXHLevel1 255" xfId="28999"/>
    <cellStyle name="SAPBEXHLevel1 256" xfId="29066"/>
    <cellStyle name="SAPBEXHLevel1 257" xfId="29094"/>
    <cellStyle name="SAPBEXHLevel1 258" xfId="29122"/>
    <cellStyle name="SAPBEXHLevel1 259" xfId="29143"/>
    <cellStyle name="SAPBEXHLevel1 26" xfId="19897"/>
    <cellStyle name="SAPBEXHLevel1 26 2" xfId="19898"/>
    <cellStyle name="SAPBEXHLevel1 26 2 2" xfId="19899"/>
    <cellStyle name="SAPBEXHLevel1 26 3" xfId="19900"/>
    <cellStyle name="SAPBEXHLevel1 26 4" xfId="19901"/>
    <cellStyle name="SAPBEXHLevel1 26 5" xfId="19902"/>
    <cellStyle name="SAPBEXHLevel1 260" xfId="29162"/>
    <cellStyle name="SAPBEXHLevel1 27" xfId="19903"/>
    <cellStyle name="SAPBEXHLevel1 27 2" xfId="19904"/>
    <cellStyle name="SAPBEXHLevel1 27 2 2" xfId="19905"/>
    <cellStyle name="SAPBEXHLevel1 27 3" xfId="19906"/>
    <cellStyle name="SAPBEXHLevel1 27 4" xfId="19907"/>
    <cellStyle name="SAPBEXHLevel1 27 5" xfId="19908"/>
    <cellStyle name="SAPBEXHLevel1 28" xfId="19909"/>
    <cellStyle name="SAPBEXHLevel1 28 2" xfId="19910"/>
    <cellStyle name="SAPBEXHLevel1 28 2 2" xfId="19911"/>
    <cellStyle name="SAPBEXHLevel1 28 3" xfId="19912"/>
    <cellStyle name="SAPBEXHLevel1 28 4" xfId="19913"/>
    <cellStyle name="SAPBEXHLevel1 28 5" xfId="19914"/>
    <cellStyle name="SAPBEXHLevel1 29" xfId="19915"/>
    <cellStyle name="SAPBEXHLevel1 29 2" xfId="19916"/>
    <cellStyle name="SAPBEXHLevel1 29 3" xfId="19917"/>
    <cellStyle name="SAPBEXHLevel1 29 4" xfId="19918"/>
    <cellStyle name="SAPBEXHLevel1 3" xfId="19919"/>
    <cellStyle name="SAPBEXHLevel1 3 2" xfId="19920"/>
    <cellStyle name="SAPBEXHLevel1 3 2 2" xfId="19921"/>
    <cellStyle name="SAPBEXHLevel1 3 2 3" xfId="19922"/>
    <cellStyle name="SAPBEXHLevel1 3 2 4" xfId="19923"/>
    <cellStyle name="SAPBEXHLevel1 3 2 5" xfId="19924"/>
    <cellStyle name="SAPBEXHLevel1 3 3" xfId="19925"/>
    <cellStyle name="SAPBEXHLevel1 3 3 2" xfId="19926"/>
    <cellStyle name="SAPBEXHLevel1 3 4" xfId="19927"/>
    <cellStyle name="SAPBEXHLevel1 3 4 2" xfId="19928"/>
    <cellStyle name="SAPBEXHLevel1 3 5" xfId="19929"/>
    <cellStyle name="SAPBEXHLevel1 3 6" xfId="19930"/>
    <cellStyle name="SAPBEXHLevel1 3 7" xfId="19931"/>
    <cellStyle name="SAPBEXHLevel1 3 8" xfId="19932"/>
    <cellStyle name="SAPBEXHLevel1 3 9" xfId="28971"/>
    <cellStyle name="SAPBEXHLevel1 3_Logistica y Vtas" xfId="19933"/>
    <cellStyle name="SAPBEXHLevel1 30" xfId="19934"/>
    <cellStyle name="SAPBEXHLevel1 30 2" xfId="19935"/>
    <cellStyle name="SAPBEXHLevel1 30 3" xfId="19936"/>
    <cellStyle name="SAPBEXHLevel1 30 4" xfId="19937"/>
    <cellStyle name="SAPBEXHLevel1 31" xfId="19938"/>
    <cellStyle name="SAPBEXHLevel1 31 2" xfId="19939"/>
    <cellStyle name="SAPBEXHLevel1 31 3" xfId="19940"/>
    <cellStyle name="SAPBEXHLevel1 31 4" xfId="19941"/>
    <cellStyle name="SAPBEXHLevel1 32" xfId="19942"/>
    <cellStyle name="SAPBEXHLevel1 32 2" xfId="19943"/>
    <cellStyle name="SAPBEXHLevel1 32 3" xfId="19944"/>
    <cellStyle name="SAPBEXHLevel1 32 4" xfId="19945"/>
    <cellStyle name="SAPBEXHLevel1 33" xfId="19946"/>
    <cellStyle name="SAPBEXHLevel1 33 2" xfId="19947"/>
    <cellStyle name="SAPBEXHLevel1 33 3" xfId="19948"/>
    <cellStyle name="SAPBEXHLevel1 34" xfId="19949"/>
    <cellStyle name="SAPBEXHLevel1 34 2" xfId="19950"/>
    <cellStyle name="SAPBEXHLevel1 34 3" xfId="19951"/>
    <cellStyle name="SAPBEXHLevel1 35" xfId="19952"/>
    <cellStyle name="SAPBEXHLevel1 35 2" xfId="19953"/>
    <cellStyle name="SAPBEXHLevel1 35 3" xfId="19954"/>
    <cellStyle name="SAPBEXHLevel1 36" xfId="19955"/>
    <cellStyle name="SAPBEXHLevel1 36 2" xfId="19956"/>
    <cellStyle name="SAPBEXHLevel1 36 3" xfId="19957"/>
    <cellStyle name="SAPBEXHLevel1 37" xfId="19958"/>
    <cellStyle name="SAPBEXHLevel1 37 2" xfId="19959"/>
    <cellStyle name="SAPBEXHLevel1 38" xfId="19960"/>
    <cellStyle name="SAPBEXHLevel1 38 2" xfId="19961"/>
    <cellStyle name="SAPBEXHLevel1 39" xfId="19962"/>
    <cellStyle name="SAPBEXHLevel1 39 2" xfId="19963"/>
    <cellStyle name="SAPBEXHLevel1 4" xfId="19964"/>
    <cellStyle name="SAPBEXHLevel1 4 2" xfId="19965"/>
    <cellStyle name="SAPBEXHLevel1 4 2 2" xfId="19966"/>
    <cellStyle name="SAPBEXHLevel1 4 2 3" xfId="19967"/>
    <cellStyle name="SAPBEXHLevel1 4 2 4" xfId="19968"/>
    <cellStyle name="SAPBEXHLevel1 4 2 5" xfId="19969"/>
    <cellStyle name="SAPBEXHLevel1 4 3" xfId="19970"/>
    <cellStyle name="SAPBEXHLevel1 4 3 2" xfId="19971"/>
    <cellStyle name="SAPBEXHLevel1 4 4" xfId="19972"/>
    <cellStyle name="SAPBEXHLevel1 4 4 2" xfId="19973"/>
    <cellStyle name="SAPBEXHLevel1 4 5" xfId="19974"/>
    <cellStyle name="SAPBEXHLevel1 4 6" xfId="19975"/>
    <cellStyle name="SAPBEXHLevel1 4 7" xfId="19976"/>
    <cellStyle name="SAPBEXHLevel1 4_Logistica y Vtas" xfId="19977"/>
    <cellStyle name="SAPBEXHLevel1 40" xfId="19978"/>
    <cellStyle name="SAPBEXHLevel1 40 2" xfId="19979"/>
    <cellStyle name="SAPBEXHLevel1 41" xfId="19980"/>
    <cellStyle name="SAPBEXHLevel1 41 2" xfId="19981"/>
    <cellStyle name="SAPBEXHLevel1 42" xfId="19982"/>
    <cellStyle name="SAPBEXHLevel1 42 2" xfId="19983"/>
    <cellStyle name="SAPBEXHLevel1 43" xfId="19984"/>
    <cellStyle name="SAPBEXHLevel1 43 2" xfId="19985"/>
    <cellStyle name="SAPBEXHLevel1 44" xfId="19986"/>
    <cellStyle name="SAPBEXHLevel1 44 2" xfId="19987"/>
    <cellStyle name="SAPBEXHLevel1 45" xfId="19988"/>
    <cellStyle name="SAPBEXHLevel1 45 2" xfId="19989"/>
    <cellStyle name="SAPBEXHLevel1 46" xfId="19990"/>
    <cellStyle name="SAPBEXHLevel1 46 2" xfId="19991"/>
    <cellStyle name="SAPBEXHLevel1 47" xfId="19992"/>
    <cellStyle name="SAPBEXHLevel1 48" xfId="19993"/>
    <cellStyle name="SAPBEXHLevel1 49" xfId="19994"/>
    <cellStyle name="SAPBEXHLevel1 5" xfId="19995"/>
    <cellStyle name="SAPBEXHLevel1 5 2" xfId="19996"/>
    <cellStyle name="SAPBEXHLevel1 5 2 2" xfId="19997"/>
    <cellStyle name="SAPBEXHLevel1 5 2 3" xfId="19998"/>
    <cellStyle name="SAPBEXHLevel1 5 2 4" xfId="19999"/>
    <cellStyle name="SAPBEXHLevel1 5 2 5" xfId="20000"/>
    <cellStyle name="SAPBEXHLevel1 5 3" xfId="20001"/>
    <cellStyle name="SAPBEXHLevel1 5 3 2" xfId="20002"/>
    <cellStyle name="SAPBEXHLevel1 5 4" xfId="20003"/>
    <cellStyle name="SAPBEXHLevel1 5 4 2" xfId="20004"/>
    <cellStyle name="SAPBEXHLevel1 5 5" xfId="20005"/>
    <cellStyle name="SAPBEXHLevel1 5 6" xfId="20006"/>
    <cellStyle name="SAPBEXHLevel1 5 7" xfId="20007"/>
    <cellStyle name="SAPBEXHLevel1 5_Logistica y Vtas" xfId="20008"/>
    <cellStyle name="SAPBEXHLevel1 50" xfId="20009"/>
    <cellStyle name="SAPBEXHLevel1 51" xfId="20010"/>
    <cellStyle name="SAPBEXHLevel1 52" xfId="20011"/>
    <cellStyle name="SAPBEXHLevel1 53" xfId="20012"/>
    <cellStyle name="SAPBEXHLevel1 54" xfId="20013"/>
    <cellStyle name="SAPBEXHLevel1 55" xfId="20014"/>
    <cellStyle name="SAPBEXHLevel1 56" xfId="20015"/>
    <cellStyle name="SAPBEXHLevel1 57" xfId="20016"/>
    <cellStyle name="SAPBEXHLevel1 58" xfId="20017"/>
    <cellStyle name="SAPBEXHLevel1 59" xfId="20018"/>
    <cellStyle name="SAPBEXHLevel1 6" xfId="20019"/>
    <cellStyle name="SAPBEXHLevel1 6 2" xfId="20020"/>
    <cellStyle name="SAPBEXHLevel1 6 2 2" xfId="20021"/>
    <cellStyle name="SAPBEXHLevel1 6 2 3" xfId="20022"/>
    <cellStyle name="SAPBEXHLevel1 6 2 4" xfId="20023"/>
    <cellStyle name="SAPBEXHLevel1 6 2 5" xfId="20024"/>
    <cellStyle name="SAPBEXHLevel1 6 3" xfId="20025"/>
    <cellStyle name="SAPBEXHLevel1 6 3 2" xfId="20026"/>
    <cellStyle name="SAPBEXHLevel1 6 4" xfId="20027"/>
    <cellStyle name="SAPBEXHLevel1 6 4 2" xfId="20028"/>
    <cellStyle name="SAPBEXHLevel1 6 5" xfId="20029"/>
    <cellStyle name="SAPBEXHLevel1 6 6" xfId="20030"/>
    <cellStyle name="SAPBEXHLevel1 6 7" xfId="20031"/>
    <cellStyle name="SAPBEXHLevel1 6_Logistica y Vtas" xfId="20032"/>
    <cellStyle name="SAPBEXHLevel1 60" xfId="20033"/>
    <cellStyle name="SAPBEXHLevel1 61" xfId="20034"/>
    <cellStyle name="SAPBEXHLevel1 62" xfId="20035"/>
    <cellStyle name="SAPBEXHLevel1 63" xfId="20036"/>
    <cellStyle name="SAPBEXHLevel1 64" xfId="20037"/>
    <cellStyle name="SAPBEXHLevel1 65" xfId="20038"/>
    <cellStyle name="SAPBEXHLevel1 66" xfId="20039"/>
    <cellStyle name="SAPBEXHLevel1 67" xfId="20040"/>
    <cellStyle name="SAPBEXHLevel1 68" xfId="20041"/>
    <cellStyle name="SAPBEXHLevel1 69" xfId="20042"/>
    <cellStyle name="SAPBEXHLevel1 7" xfId="20043"/>
    <cellStyle name="SAPBEXHLevel1 7 2" xfId="20044"/>
    <cellStyle name="SAPBEXHLevel1 7 2 2" xfId="20045"/>
    <cellStyle name="SAPBEXHLevel1 7 2 3" xfId="20046"/>
    <cellStyle name="SAPBEXHLevel1 7 2 4" xfId="20047"/>
    <cellStyle name="SAPBEXHLevel1 7 2 5" xfId="20048"/>
    <cellStyle name="SAPBEXHLevel1 7 3" xfId="20049"/>
    <cellStyle name="SAPBEXHLevel1 7 3 2" xfId="20050"/>
    <cellStyle name="SAPBEXHLevel1 7 4" xfId="20051"/>
    <cellStyle name="SAPBEXHLevel1 7 4 2" xfId="20052"/>
    <cellStyle name="SAPBEXHLevel1 7 5" xfId="20053"/>
    <cellStyle name="SAPBEXHLevel1 7 6" xfId="20054"/>
    <cellStyle name="SAPBEXHLevel1 7 7" xfId="20055"/>
    <cellStyle name="SAPBEXHLevel1 7_Logistica y Vtas" xfId="20056"/>
    <cellStyle name="SAPBEXHLevel1 70" xfId="20057"/>
    <cellStyle name="SAPBEXHLevel1 71" xfId="20058"/>
    <cellStyle name="SAPBEXHLevel1 72" xfId="20059"/>
    <cellStyle name="SAPBEXHLevel1 73" xfId="20060"/>
    <cellStyle name="SAPBEXHLevel1 74" xfId="20061"/>
    <cellStyle name="SAPBEXHLevel1 75" xfId="20062"/>
    <cellStyle name="SAPBEXHLevel1 76" xfId="20063"/>
    <cellStyle name="SAPBEXHLevel1 77" xfId="20064"/>
    <cellStyle name="SAPBEXHLevel1 78" xfId="20065"/>
    <cellStyle name="SAPBEXHLevel1 79" xfId="20066"/>
    <cellStyle name="SAPBEXHLevel1 8" xfId="20067"/>
    <cellStyle name="SAPBEXHLevel1 8 2" xfId="20068"/>
    <cellStyle name="SAPBEXHLevel1 8 2 2" xfId="20069"/>
    <cellStyle name="SAPBEXHLevel1 8 2 3" xfId="20070"/>
    <cellStyle name="SAPBEXHLevel1 8 2 4" xfId="20071"/>
    <cellStyle name="SAPBEXHLevel1 8 2 5" xfId="20072"/>
    <cellStyle name="SAPBEXHLevel1 8 3" xfId="20073"/>
    <cellStyle name="SAPBEXHLevel1 8 3 2" xfId="20074"/>
    <cellStyle name="SAPBEXHLevel1 8 4" xfId="20075"/>
    <cellStyle name="SAPBEXHLevel1 8 4 2" xfId="20076"/>
    <cellStyle name="SAPBEXHLevel1 8 5" xfId="20077"/>
    <cellStyle name="SAPBEXHLevel1 8 6" xfId="20078"/>
    <cellStyle name="SAPBEXHLevel1 8 7" xfId="20079"/>
    <cellStyle name="SAPBEXHLevel1 8_Logistica y Vtas" xfId="20080"/>
    <cellStyle name="SAPBEXHLevel1 80" xfId="20081"/>
    <cellStyle name="SAPBEXHLevel1 81" xfId="20082"/>
    <cellStyle name="SAPBEXHLevel1 82" xfId="20083"/>
    <cellStyle name="SAPBEXHLevel1 83" xfId="20084"/>
    <cellStyle name="SAPBEXHLevel1 84" xfId="19727"/>
    <cellStyle name="SAPBEXHLevel1 85" xfId="24085"/>
    <cellStyle name="SAPBEXHLevel1 86" xfId="24126"/>
    <cellStyle name="SAPBEXHLevel1 87" xfId="24141"/>
    <cellStyle name="SAPBEXHLevel1 88" xfId="24193"/>
    <cellStyle name="SAPBEXHLevel1 89" xfId="24220"/>
    <cellStyle name="SAPBEXHLevel1 9" xfId="20085"/>
    <cellStyle name="SAPBEXHLevel1 9 2" xfId="20086"/>
    <cellStyle name="SAPBEXHLevel1 9 2 2" xfId="20087"/>
    <cellStyle name="SAPBEXHLevel1 9 2 3" xfId="20088"/>
    <cellStyle name="SAPBEXHLevel1 9 2 4" xfId="20089"/>
    <cellStyle name="SAPBEXHLevel1 9 2 5" xfId="20090"/>
    <cellStyle name="SAPBEXHLevel1 9 3" xfId="20091"/>
    <cellStyle name="SAPBEXHLevel1 9 3 2" xfId="20092"/>
    <cellStyle name="SAPBEXHLevel1 9 4" xfId="20093"/>
    <cellStyle name="SAPBEXHLevel1 9 4 2" xfId="20094"/>
    <cellStyle name="SAPBEXHLevel1 9 5" xfId="20095"/>
    <cellStyle name="SAPBEXHLevel1 9 6" xfId="20096"/>
    <cellStyle name="SAPBEXHLevel1 9 7" xfId="20097"/>
    <cellStyle name="SAPBEXHLevel1 9_Logistica y Vtas" xfId="20098"/>
    <cellStyle name="SAPBEXHLevel1 90" xfId="24246"/>
    <cellStyle name="SAPBEXHLevel1 91" xfId="24273"/>
    <cellStyle name="SAPBEXHLevel1 92" xfId="24300"/>
    <cellStyle name="SAPBEXHLevel1 93" xfId="24327"/>
    <cellStyle name="SAPBEXHLevel1 94" xfId="24355"/>
    <cellStyle name="SAPBEXHLevel1 95" xfId="24383"/>
    <cellStyle name="SAPBEXHLevel1 96" xfId="24411"/>
    <cellStyle name="SAPBEXHLevel1 97" xfId="24437"/>
    <cellStyle name="SAPBEXHLevel1 98" xfId="24464"/>
    <cellStyle name="SAPBEXHLevel1 99" xfId="24491"/>
    <cellStyle name="SAPBEXHLevel1_1Modelo Plantillas Mandato SISS Junio 09 entrega" xfId="20099"/>
    <cellStyle name="SAPBEXHLevel1X" xfId="49"/>
    <cellStyle name="SAPBEXHLevel1X 10" xfId="20101"/>
    <cellStyle name="SAPBEXHLevel1X 10 2" xfId="20102"/>
    <cellStyle name="SAPBEXHLevel1X 10 2 2" xfId="20103"/>
    <cellStyle name="SAPBEXHLevel1X 10 2 3" xfId="20104"/>
    <cellStyle name="SAPBEXHLevel1X 10 3" xfId="20105"/>
    <cellStyle name="SAPBEXHLevel1X 10 4" xfId="20106"/>
    <cellStyle name="SAPBEXHLevel1X 10 5" xfId="20107"/>
    <cellStyle name="SAPBEXHLevel1X 10_Logistica y Vtas" xfId="20108"/>
    <cellStyle name="SAPBEXHLevel1X 100" xfId="25539"/>
    <cellStyle name="SAPBEXHLevel1X 101" xfId="25565"/>
    <cellStyle name="SAPBEXHLevel1X 102" xfId="25580"/>
    <cellStyle name="SAPBEXHLevel1X 103" xfId="25623"/>
    <cellStyle name="SAPBEXHLevel1X 104" xfId="25649"/>
    <cellStyle name="SAPBEXHLevel1X 105" xfId="25664"/>
    <cellStyle name="SAPBEXHLevel1X 106" xfId="25707"/>
    <cellStyle name="SAPBEXHLevel1X 107" xfId="25733"/>
    <cellStyle name="SAPBEXHLevel1X 108" xfId="25748"/>
    <cellStyle name="SAPBEXHLevel1X 109" xfId="25791"/>
    <cellStyle name="SAPBEXHLevel1X 11" xfId="20109"/>
    <cellStyle name="SAPBEXHLevel1X 11 2" xfId="20110"/>
    <cellStyle name="SAPBEXHLevel1X 11 2 2" xfId="20111"/>
    <cellStyle name="SAPBEXHLevel1X 11 2 3" xfId="20112"/>
    <cellStyle name="SAPBEXHLevel1X 11 3" xfId="20113"/>
    <cellStyle name="SAPBEXHLevel1X 11 4" xfId="20114"/>
    <cellStyle name="SAPBEXHLevel1X 11 5" xfId="20115"/>
    <cellStyle name="SAPBEXHLevel1X 11_Logistica y Vtas" xfId="20116"/>
    <cellStyle name="SAPBEXHLevel1X 110" xfId="25817"/>
    <cellStyle name="SAPBEXHLevel1X 111" xfId="25835"/>
    <cellStyle name="SAPBEXHLevel1X 112" xfId="25860"/>
    <cellStyle name="SAPBEXHLevel1X 113" xfId="25904"/>
    <cellStyle name="SAPBEXHLevel1X 114" xfId="25931"/>
    <cellStyle name="SAPBEXHLevel1X 115" xfId="25957"/>
    <cellStyle name="SAPBEXHLevel1X 116" xfId="25972"/>
    <cellStyle name="SAPBEXHLevel1X 117" xfId="26016"/>
    <cellStyle name="SAPBEXHLevel1X 118" xfId="26043"/>
    <cellStyle name="SAPBEXHLevel1X 119" xfId="26069"/>
    <cellStyle name="SAPBEXHLevel1X 12" xfId="20117"/>
    <cellStyle name="SAPBEXHLevel1X 12 2" xfId="20118"/>
    <cellStyle name="SAPBEXHLevel1X 12 2 2" xfId="20119"/>
    <cellStyle name="SAPBEXHLevel1X 12 2 3" xfId="20120"/>
    <cellStyle name="SAPBEXHLevel1X 12 3" xfId="20121"/>
    <cellStyle name="SAPBEXHLevel1X 12 4" xfId="20122"/>
    <cellStyle name="SAPBEXHLevel1X 12 5" xfId="20123"/>
    <cellStyle name="SAPBEXHLevel1X 12_Logistica y Vtas" xfId="20124"/>
    <cellStyle name="SAPBEXHLevel1X 120" xfId="26084"/>
    <cellStyle name="SAPBEXHLevel1X 121" xfId="26130"/>
    <cellStyle name="SAPBEXHLevel1X 122" xfId="26156"/>
    <cellStyle name="SAPBEXHLevel1X 123" xfId="26171"/>
    <cellStyle name="SAPBEXHLevel1X 124" xfId="26217"/>
    <cellStyle name="SAPBEXHLevel1X 125" xfId="26247"/>
    <cellStyle name="SAPBEXHLevel1X 126" xfId="26309"/>
    <cellStyle name="SAPBEXHLevel1X 127" xfId="26336"/>
    <cellStyle name="SAPBEXHLevel1X 128" xfId="26363"/>
    <cellStyle name="SAPBEXHLevel1X 129" xfId="26387"/>
    <cellStyle name="SAPBEXHLevel1X 13" xfId="20125"/>
    <cellStyle name="SAPBEXHLevel1X 13 2" xfId="20126"/>
    <cellStyle name="SAPBEXHLevel1X 13 3" xfId="20127"/>
    <cellStyle name="SAPBEXHLevel1X 13 4" xfId="20128"/>
    <cellStyle name="SAPBEXHLevel1X 130" xfId="26411"/>
    <cellStyle name="SAPBEXHLevel1X 131" xfId="26435"/>
    <cellStyle name="SAPBEXHLevel1X 132" xfId="26450"/>
    <cellStyle name="SAPBEXHLevel1X 133" xfId="26517"/>
    <cellStyle name="SAPBEXHLevel1X 134" xfId="26546"/>
    <cellStyle name="SAPBEXHLevel1X 135" xfId="26575"/>
    <cellStyle name="SAPBEXHLevel1X 136" xfId="26603"/>
    <cellStyle name="SAPBEXHLevel1X 137" xfId="26631"/>
    <cellStyle name="SAPBEXHLevel1X 138" xfId="26659"/>
    <cellStyle name="SAPBEXHLevel1X 139" xfId="26687"/>
    <cellStyle name="SAPBEXHLevel1X 14" xfId="20129"/>
    <cellStyle name="SAPBEXHLevel1X 14 2" xfId="20130"/>
    <cellStyle name="SAPBEXHLevel1X 14 3" xfId="20131"/>
    <cellStyle name="SAPBEXHLevel1X 14 4" xfId="20132"/>
    <cellStyle name="SAPBEXHLevel1X 140" xfId="26715"/>
    <cellStyle name="SAPBEXHLevel1X 141" xfId="26742"/>
    <cellStyle name="SAPBEXHLevel1X 142" xfId="26769"/>
    <cellStyle name="SAPBEXHLevel1X 143" xfId="26793"/>
    <cellStyle name="SAPBEXHLevel1X 144" xfId="26817"/>
    <cellStyle name="SAPBEXHLevel1X 145" xfId="26841"/>
    <cellStyle name="SAPBEXHLevel1X 146" xfId="26856"/>
    <cellStyle name="SAPBEXHLevel1X 147" xfId="26919"/>
    <cellStyle name="SAPBEXHLevel1X 148" xfId="26947"/>
    <cellStyle name="SAPBEXHLevel1X 149" xfId="26974"/>
    <cellStyle name="SAPBEXHLevel1X 15" xfId="20133"/>
    <cellStyle name="SAPBEXHLevel1X 15 2" xfId="20134"/>
    <cellStyle name="SAPBEXHLevel1X 150" xfId="27001"/>
    <cellStyle name="SAPBEXHLevel1X 151" xfId="27025"/>
    <cellStyle name="SAPBEXHLevel1X 152" xfId="27049"/>
    <cellStyle name="SAPBEXHLevel1X 153" xfId="27073"/>
    <cellStyle name="SAPBEXHLevel1X 154" xfId="27088"/>
    <cellStyle name="SAPBEXHLevel1X 155" xfId="27155"/>
    <cellStyle name="SAPBEXHLevel1X 156" xfId="27184"/>
    <cellStyle name="SAPBEXHLevel1X 157" xfId="27213"/>
    <cellStyle name="SAPBEXHLevel1X 158" xfId="27241"/>
    <cellStyle name="SAPBEXHLevel1X 159" xfId="27269"/>
    <cellStyle name="SAPBEXHLevel1X 16" xfId="20135"/>
    <cellStyle name="SAPBEXHLevel1X 16 2" xfId="20136"/>
    <cellStyle name="SAPBEXHLevel1X 160" xfId="27297"/>
    <cellStyle name="SAPBEXHLevel1X 161" xfId="27325"/>
    <cellStyle name="SAPBEXHLevel1X 162" xfId="27353"/>
    <cellStyle name="SAPBEXHLevel1X 163" xfId="27380"/>
    <cellStyle name="SAPBEXHLevel1X 164" xfId="27407"/>
    <cellStyle name="SAPBEXHLevel1X 165" xfId="27431"/>
    <cellStyle name="SAPBEXHLevel1X 166" xfId="27455"/>
    <cellStyle name="SAPBEXHLevel1X 167" xfId="27479"/>
    <cellStyle name="SAPBEXHLevel1X 168" xfId="27494"/>
    <cellStyle name="SAPBEXHLevel1X 169" xfId="27566"/>
    <cellStyle name="SAPBEXHLevel1X 17" xfId="20137"/>
    <cellStyle name="SAPBEXHLevel1X 17 2" xfId="20138"/>
    <cellStyle name="SAPBEXHLevel1X 170" xfId="27595"/>
    <cellStyle name="SAPBEXHLevel1X 171" xfId="27624"/>
    <cellStyle name="SAPBEXHLevel1X 172" xfId="27653"/>
    <cellStyle name="SAPBEXHLevel1X 173" xfId="27682"/>
    <cellStyle name="SAPBEXHLevel1X 174" xfId="27711"/>
    <cellStyle name="SAPBEXHLevel1X 175" xfId="27740"/>
    <cellStyle name="SAPBEXHLevel1X 176" xfId="27769"/>
    <cellStyle name="SAPBEXHLevel1X 177" xfId="27798"/>
    <cellStyle name="SAPBEXHLevel1X 178" xfId="27827"/>
    <cellStyle name="SAPBEXHLevel1X 179" xfId="27856"/>
    <cellStyle name="SAPBEXHLevel1X 18" xfId="20139"/>
    <cellStyle name="SAPBEXHLevel1X 18 2" xfId="20140"/>
    <cellStyle name="SAPBEXHLevel1X 180" xfId="27885"/>
    <cellStyle name="SAPBEXHLevel1X 181" xfId="27914"/>
    <cellStyle name="SAPBEXHLevel1X 182" xfId="27943"/>
    <cellStyle name="SAPBEXHLevel1X 183" xfId="27972"/>
    <cellStyle name="SAPBEXHLevel1X 184" xfId="28001"/>
    <cellStyle name="SAPBEXHLevel1X 185" xfId="28030"/>
    <cellStyle name="SAPBEXHLevel1X 186" xfId="28059"/>
    <cellStyle name="SAPBEXHLevel1X 187" xfId="28088"/>
    <cellStyle name="SAPBEXHLevel1X 188" xfId="28117"/>
    <cellStyle name="SAPBEXHLevel1X 189" xfId="28146"/>
    <cellStyle name="SAPBEXHLevel1X 19" xfId="20141"/>
    <cellStyle name="SAPBEXHLevel1X 19 2" xfId="20142"/>
    <cellStyle name="SAPBEXHLevel1X 190" xfId="28175"/>
    <cellStyle name="SAPBEXHLevel1X 191" xfId="28204"/>
    <cellStyle name="SAPBEXHLevel1X 192" xfId="28233"/>
    <cellStyle name="SAPBEXHLevel1X 193" xfId="28262"/>
    <cellStyle name="SAPBEXHLevel1X 194" xfId="28291"/>
    <cellStyle name="SAPBEXHLevel1X 195" xfId="28320"/>
    <cellStyle name="SAPBEXHLevel1X 196" xfId="28349"/>
    <cellStyle name="SAPBEXHLevel1X 197" xfId="28378"/>
    <cellStyle name="SAPBEXHLevel1X 198" xfId="28407"/>
    <cellStyle name="SAPBEXHLevel1X 199" xfId="28436"/>
    <cellStyle name="SAPBEXHLevel1X 2" xfId="89"/>
    <cellStyle name="SAPBEXHLevel1X 2 2" xfId="20144"/>
    <cellStyle name="SAPBEXHLevel1X 2 2 2" xfId="20145"/>
    <cellStyle name="SAPBEXHLevel1X 2 2 2 2" xfId="20146"/>
    <cellStyle name="SAPBEXHLevel1X 2 2 2 3" xfId="20147"/>
    <cellStyle name="SAPBEXHLevel1X 2 2 3" xfId="20148"/>
    <cellStyle name="SAPBEXHLevel1X 2 2 4" xfId="20149"/>
    <cellStyle name="SAPBEXHLevel1X 2 2 5" xfId="20150"/>
    <cellStyle name="SAPBEXHLevel1X 2 2_Logistica y Vtas" xfId="20151"/>
    <cellStyle name="SAPBEXHLevel1X 2 3" xfId="20152"/>
    <cellStyle name="SAPBEXHLevel1X 2 3 2" xfId="20153"/>
    <cellStyle name="SAPBEXHLevel1X 2 3 2 2" xfId="20154"/>
    <cellStyle name="SAPBEXHLevel1X 2 3 3" xfId="20155"/>
    <cellStyle name="SAPBEXHLevel1X 2 4" xfId="20156"/>
    <cellStyle name="SAPBEXHLevel1X 2 4 2" xfId="20157"/>
    <cellStyle name="SAPBEXHLevel1X 2 5" xfId="20158"/>
    <cellStyle name="SAPBEXHLevel1X 2 6" xfId="20159"/>
    <cellStyle name="SAPBEXHLevel1X 2 7" xfId="20160"/>
    <cellStyle name="SAPBEXHLevel1X 2 8" xfId="20161"/>
    <cellStyle name="SAPBEXHLevel1X 2 9" xfId="20143"/>
    <cellStyle name="SAPBEXHLevel1X 2_ANTES Y DESPUES MB ANA" xfId="20162"/>
    <cellStyle name="SAPBEXHLevel1X 20" xfId="20163"/>
    <cellStyle name="SAPBEXHLevel1X 20 2" xfId="20164"/>
    <cellStyle name="SAPBEXHLevel1X 200" xfId="28464"/>
    <cellStyle name="SAPBEXHLevel1X 201" xfId="28492"/>
    <cellStyle name="SAPBEXHLevel1X 202" xfId="28521"/>
    <cellStyle name="SAPBEXHLevel1X 203" xfId="28550"/>
    <cellStyle name="SAPBEXHLevel1X 204" xfId="28578"/>
    <cellStyle name="SAPBEXHLevel1X 205" xfId="28604"/>
    <cellStyle name="SAPBEXHLevel1X 206" xfId="28630"/>
    <cellStyle name="SAPBEXHLevel1X 207" xfId="28656"/>
    <cellStyle name="SAPBEXHLevel1X 208" xfId="28682"/>
    <cellStyle name="SAPBEXHLevel1X 209" xfId="28708"/>
    <cellStyle name="SAPBEXHLevel1X 21" xfId="20165"/>
    <cellStyle name="SAPBEXHLevel1X 21 2" xfId="20166"/>
    <cellStyle name="SAPBEXHLevel1X 210" xfId="28733"/>
    <cellStyle name="SAPBEXHLevel1X 211" xfId="28758"/>
    <cellStyle name="SAPBEXHLevel1X 212" xfId="28783"/>
    <cellStyle name="SAPBEXHLevel1X 213" xfId="28808"/>
    <cellStyle name="SAPBEXHLevel1X 214" xfId="28833"/>
    <cellStyle name="SAPBEXHLevel1X 215" xfId="28857"/>
    <cellStyle name="SAPBEXHLevel1X 216" xfId="28872"/>
    <cellStyle name="SAPBEXHLevel1X 217" xfId="28972"/>
    <cellStyle name="SAPBEXHLevel1X 218" xfId="29040"/>
    <cellStyle name="SAPBEXHLevel1X 219" xfId="29003"/>
    <cellStyle name="SAPBEXHLevel1X 22" xfId="20167"/>
    <cellStyle name="SAPBEXHLevel1X 22 2" xfId="20168"/>
    <cellStyle name="SAPBEXHLevel1X 220" xfId="29069"/>
    <cellStyle name="SAPBEXHLevel1X 221" xfId="29096"/>
    <cellStyle name="SAPBEXHLevel1X 222" xfId="29123"/>
    <cellStyle name="SAPBEXHLevel1X 223" xfId="29144"/>
    <cellStyle name="SAPBEXHLevel1X 224" xfId="29163"/>
    <cellStyle name="SAPBEXHLevel1X 23" xfId="20169"/>
    <cellStyle name="SAPBEXHLevel1X 23 2" xfId="20170"/>
    <cellStyle name="SAPBEXHLevel1X 24" xfId="20171"/>
    <cellStyle name="SAPBEXHLevel1X 24 2" xfId="20172"/>
    <cellStyle name="SAPBEXHLevel1X 25" xfId="20173"/>
    <cellStyle name="SAPBEXHLevel1X 25 2" xfId="20174"/>
    <cellStyle name="SAPBEXHLevel1X 26" xfId="20175"/>
    <cellStyle name="SAPBEXHLevel1X 26 2" xfId="20176"/>
    <cellStyle name="SAPBEXHLevel1X 27" xfId="20177"/>
    <cellStyle name="SAPBEXHLevel1X 27 2" xfId="20178"/>
    <cellStyle name="SAPBEXHLevel1X 28" xfId="20179"/>
    <cellStyle name="SAPBEXHLevel1X 28 2" xfId="20180"/>
    <cellStyle name="SAPBEXHLevel1X 29" xfId="20181"/>
    <cellStyle name="SAPBEXHLevel1X 29 2" xfId="20182"/>
    <cellStyle name="SAPBEXHLevel1X 3" xfId="151"/>
    <cellStyle name="SAPBEXHLevel1X 3 2" xfId="226"/>
    <cellStyle name="SAPBEXHLevel1X 3 2 2" xfId="20185"/>
    <cellStyle name="SAPBEXHLevel1X 3 2 3" xfId="20186"/>
    <cellStyle name="SAPBEXHLevel1X 3 2 4" xfId="20187"/>
    <cellStyle name="SAPBEXHLevel1X 3 2 5" xfId="20188"/>
    <cellStyle name="SAPBEXHLevel1X 3 2 6" xfId="20184"/>
    <cellStyle name="SAPBEXHLevel1X 3 3" xfId="20189"/>
    <cellStyle name="SAPBEXHLevel1X 3 3 2" xfId="20190"/>
    <cellStyle name="SAPBEXHLevel1X 3 4" xfId="20191"/>
    <cellStyle name="SAPBEXHLevel1X 3 5" xfId="20192"/>
    <cellStyle name="SAPBEXHLevel1X 3 6" xfId="20193"/>
    <cellStyle name="SAPBEXHLevel1X 3 7" xfId="20194"/>
    <cellStyle name="SAPBEXHLevel1X 3 8" xfId="20183"/>
    <cellStyle name="SAPBEXHLevel1X 3_Logistica y Vtas" xfId="20195"/>
    <cellStyle name="SAPBEXHLevel1X 30" xfId="20196"/>
    <cellStyle name="SAPBEXHLevel1X 30 2" xfId="20197"/>
    <cellStyle name="SAPBEXHLevel1X 31" xfId="20198"/>
    <cellStyle name="SAPBEXHLevel1X 31 2" xfId="20199"/>
    <cellStyle name="SAPBEXHLevel1X 32" xfId="20200"/>
    <cellStyle name="SAPBEXHLevel1X 32 2" xfId="20201"/>
    <cellStyle name="SAPBEXHLevel1X 33" xfId="20202"/>
    <cellStyle name="SAPBEXHLevel1X 33 2" xfId="20203"/>
    <cellStyle name="SAPBEXHLevel1X 34" xfId="20204"/>
    <cellStyle name="SAPBEXHLevel1X 34 2" xfId="20205"/>
    <cellStyle name="SAPBEXHLevel1X 35" xfId="20206"/>
    <cellStyle name="SAPBEXHLevel1X 35 2" xfId="20207"/>
    <cellStyle name="SAPBEXHLevel1X 36" xfId="20208"/>
    <cellStyle name="SAPBEXHLevel1X 36 2" xfId="20209"/>
    <cellStyle name="SAPBEXHLevel1X 37" xfId="20210"/>
    <cellStyle name="SAPBEXHLevel1X 37 2" xfId="20211"/>
    <cellStyle name="SAPBEXHLevel1X 38" xfId="20212"/>
    <cellStyle name="SAPBEXHLevel1X 38 2" xfId="20213"/>
    <cellStyle name="SAPBEXHLevel1X 39" xfId="20214"/>
    <cellStyle name="SAPBEXHLevel1X 39 2" xfId="20215"/>
    <cellStyle name="SAPBEXHLevel1X 4" xfId="183"/>
    <cellStyle name="SAPBEXHLevel1X 4 2" xfId="20217"/>
    <cellStyle name="SAPBEXHLevel1X 4 2 2" xfId="20218"/>
    <cellStyle name="SAPBEXHLevel1X 4 2 3" xfId="20219"/>
    <cellStyle name="SAPBEXHLevel1X 4 2 4" xfId="20220"/>
    <cellStyle name="SAPBEXHLevel1X 4 3" xfId="20221"/>
    <cellStyle name="SAPBEXHLevel1X 4 3 2" xfId="20222"/>
    <cellStyle name="SAPBEXHLevel1X 4 4" xfId="20223"/>
    <cellStyle name="SAPBEXHLevel1X 4 5" xfId="20224"/>
    <cellStyle name="SAPBEXHLevel1X 4 6" xfId="20225"/>
    <cellStyle name="SAPBEXHLevel1X 4 7" xfId="20226"/>
    <cellStyle name="SAPBEXHLevel1X 4 8" xfId="20216"/>
    <cellStyle name="SAPBEXHLevel1X 4_Logistica y Vtas" xfId="20227"/>
    <cellStyle name="SAPBEXHLevel1X 40" xfId="20228"/>
    <cellStyle name="SAPBEXHLevel1X 40 2" xfId="20229"/>
    <cellStyle name="SAPBEXHLevel1X 41" xfId="20230"/>
    <cellStyle name="SAPBEXHLevel1X 41 2" xfId="20231"/>
    <cellStyle name="SAPBEXHLevel1X 42" xfId="20232"/>
    <cellStyle name="SAPBEXHLevel1X 42 2" xfId="20233"/>
    <cellStyle name="SAPBEXHLevel1X 43" xfId="20234"/>
    <cellStyle name="SAPBEXHLevel1X 43 2" xfId="20235"/>
    <cellStyle name="SAPBEXHLevel1X 44" xfId="20236"/>
    <cellStyle name="SAPBEXHLevel1X 44 2" xfId="20237"/>
    <cellStyle name="SAPBEXHLevel1X 45" xfId="20238"/>
    <cellStyle name="SAPBEXHLevel1X 45 2" xfId="20239"/>
    <cellStyle name="SAPBEXHLevel1X 46" xfId="20240"/>
    <cellStyle name="SAPBEXHLevel1X 46 2" xfId="20241"/>
    <cellStyle name="SAPBEXHLevel1X 47" xfId="20242"/>
    <cellStyle name="SAPBEXHLevel1X 48" xfId="20243"/>
    <cellStyle name="SAPBEXHLevel1X 49" xfId="20244"/>
    <cellStyle name="SAPBEXHLevel1X 5" xfId="20245"/>
    <cellStyle name="SAPBEXHLevel1X 5 2" xfId="20246"/>
    <cellStyle name="SAPBEXHLevel1X 5 2 2" xfId="20247"/>
    <cellStyle name="SAPBEXHLevel1X 5 2 3" xfId="20248"/>
    <cellStyle name="SAPBEXHLevel1X 5 2 4" xfId="20249"/>
    <cellStyle name="SAPBEXHLevel1X 5 2 5" xfId="20250"/>
    <cellStyle name="SAPBEXHLevel1X 5 3" xfId="20251"/>
    <cellStyle name="SAPBEXHLevel1X 5 3 2" xfId="20252"/>
    <cellStyle name="SAPBEXHLevel1X 5 4" xfId="20253"/>
    <cellStyle name="SAPBEXHLevel1X 5 5" xfId="20254"/>
    <cellStyle name="SAPBEXHLevel1X 5 6" xfId="20255"/>
    <cellStyle name="SAPBEXHLevel1X 5_Logistica y Vtas" xfId="20256"/>
    <cellStyle name="SAPBEXHLevel1X 50" xfId="20257"/>
    <cellStyle name="SAPBEXHLevel1X 51" xfId="20258"/>
    <cellStyle name="SAPBEXHLevel1X 52" xfId="20100"/>
    <cellStyle name="SAPBEXHLevel1X 53" xfId="24086"/>
    <cellStyle name="SAPBEXHLevel1X 54" xfId="24127"/>
    <cellStyle name="SAPBEXHLevel1X 55" xfId="24142"/>
    <cellStyle name="SAPBEXHLevel1X 56" xfId="24194"/>
    <cellStyle name="SAPBEXHLevel1X 57" xfId="24221"/>
    <cellStyle name="SAPBEXHLevel1X 58" xfId="24247"/>
    <cellStyle name="SAPBEXHLevel1X 59" xfId="24274"/>
    <cellStyle name="SAPBEXHLevel1X 6" xfId="20259"/>
    <cellStyle name="SAPBEXHLevel1X 6 2" xfId="20260"/>
    <cellStyle name="SAPBEXHLevel1X 6 2 2" xfId="20261"/>
    <cellStyle name="SAPBEXHLevel1X 6 2 3" xfId="20262"/>
    <cellStyle name="SAPBEXHLevel1X 6 2 4" xfId="20263"/>
    <cellStyle name="SAPBEXHLevel1X 6 3" xfId="20264"/>
    <cellStyle name="SAPBEXHLevel1X 6 4" xfId="20265"/>
    <cellStyle name="SAPBEXHLevel1X 6 5" xfId="20266"/>
    <cellStyle name="SAPBEXHLevel1X 6 6" xfId="20267"/>
    <cellStyle name="SAPBEXHLevel1X 6_Logistica y Vtas" xfId="20268"/>
    <cellStyle name="SAPBEXHLevel1X 60" xfId="24301"/>
    <cellStyle name="SAPBEXHLevel1X 61" xfId="24328"/>
    <cellStyle name="SAPBEXHLevel1X 62" xfId="24356"/>
    <cellStyle name="SAPBEXHLevel1X 63" xfId="24384"/>
    <cellStyle name="SAPBEXHLevel1X 64" xfId="24412"/>
    <cellStyle name="SAPBEXHLevel1X 65" xfId="24438"/>
    <cellStyle name="SAPBEXHLevel1X 66" xfId="24465"/>
    <cellStyle name="SAPBEXHLevel1X 67" xfId="24492"/>
    <cellStyle name="SAPBEXHLevel1X 68" xfId="24517"/>
    <cellStyle name="SAPBEXHLevel1X 69" xfId="24534"/>
    <cellStyle name="SAPBEXHLevel1X 7" xfId="20269"/>
    <cellStyle name="SAPBEXHLevel1X 7 2" xfId="20270"/>
    <cellStyle name="SAPBEXHLevel1X 7 2 2" xfId="20271"/>
    <cellStyle name="SAPBEXHLevel1X 7 2 3" xfId="20272"/>
    <cellStyle name="SAPBEXHLevel1X 7 2 4" xfId="20273"/>
    <cellStyle name="SAPBEXHLevel1X 7 3" xfId="20274"/>
    <cellStyle name="SAPBEXHLevel1X 7 4" xfId="20275"/>
    <cellStyle name="SAPBEXHLevel1X 7 5" xfId="20276"/>
    <cellStyle name="SAPBEXHLevel1X 7 6" xfId="20277"/>
    <cellStyle name="SAPBEXHLevel1X 7_Logistica y Vtas" xfId="20278"/>
    <cellStyle name="SAPBEXHLevel1X 70" xfId="24583"/>
    <cellStyle name="SAPBEXHLevel1X 71" xfId="24611"/>
    <cellStyle name="SAPBEXHLevel1X 72" xfId="24638"/>
    <cellStyle name="SAPBEXHLevel1X 73" xfId="24666"/>
    <cellStyle name="SAPBEXHLevel1X 74" xfId="24689"/>
    <cellStyle name="SAPBEXHLevel1X 75" xfId="24723"/>
    <cellStyle name="SAPBEXHLevel1X 76" xfId="24749"/>
    <cellStyle name="SAPBEXHLevel1X 77" xfId="24774"/>
    <cellStyle name="SAPBEXHLevel1X 78" xfId="24801"/>
    <cellStyle name="SAPBEXHLevel1X 79" xfId="24827"/>
    <cellStyle name="SAPBEXHLevel1X 8" xfId="20279"/>
    <cellStyle name="SAPBEXHLevel1X 8 2" xfId="20280"/>
    <cellStyle name="SAPBEXHLevel1X 8 2 2" xfId="20281"/>
    <cellStyle name="SAPBEXHLevel1X 8 2 3" xfId="20282"/>
    <cellStyle name="SAPBEXHLevel1X 8 2 4" xfId="20283"/>
    <cellStyle name="SAPBEXHLevel1X 8 3" xfId="20284"/>
    <cellStyle name="SAPBEXHLevel1X 8 4" xfId="20285"/>
    <cellStyle name="SAPBEXHLevel1X 8 5" xfId="20286"/>
    <cellStyle name="SAPBEXHLevel1X 8 6" xfId="20287"/>
    <cellStyle name="SAPBEXHLevel1X 8_Logistica y Vtas" xfId="20288"/>
    <cellStyle name="SAPBEXHLevel1X 80" xfId="24842"/>
    <cellStyle name="SAPBEXHLevel1X 81" xfId="24887"/>
    <cellStyle name="SAPBEXHLevel1X 82" xfId="24914"/>
    <cellStyle name="SAPBEXHLevel1X 83" xfId="24941"/>
    <cellStyle name="SAPBEXHLevel1X 84" xfId="24967"/>
    <cellStyle name="SAPBEXHLevel1X 85" xfId="24985"/>
    <cellStyle name="SAPBEXHLevel1X 86" xfId="25010"/>
    <cellStyle name="SAPBEXHLevel1X 87" xfId="25118"/>
    <cellStyle name="SAPBEXHLevel1X 88" xfId="25092"/>
    <cellStyle name="SAPBEXHLevel1X 89" xfId="25077"/>
    <cellStyle name="SAPBEXHLevel1X 9" xfId="20289"/>
    <cellStyle name="SAPBEXHLevel1X 9 2" xfId="20290"/>
    <cellStyle name="SAPBEXHLevel1X 9 2 2" xfId="20291"/>
    <cellStyle name="SAPBEXHLevel1X 9 2 3" xfId="20292"/>
    <cellStyle name="SAPBEXHLevel1X 9 2 4" xfId="20293"/>
    <cellStyle name="SAPBEXHLevel1X 9 3" xfId="20294"/>
    <cellStyle name="SAPBEXHLevel1X 9 4" xfId="20295"/>
    <cellStyle name="SAPBEXHLevel1X 9 5" xfId="20296"/>
    <cellStyle name="SAPBEXHLevel1X 9 6" xfId="20297"/>
    <cellStyle name="SAPBEXHLevel1X 9_Logistica y Vtas" xfId="20298"/>
    <cellStyle name="SAPBEXHLevel1X 90" xfId="25189"/>
    <cellStyle name="SAPBEXHLevel1X 91" xfId="25312"/>
    <cellStyle name="SAPBEXHLevel1X 92" xfId="25243"/>
    <cellStyle name="SAPBEXHLevel1X 93" xfId="25284"/>
    <cellStyle name="SAPBEXHLevel1X 94" xfId="25373"/>
    <cellStyle name="SAPBEXHLevel1X 95" xfId="25400"/>
    <cellStyle name="SAPBEXHLevel1X 96" xfId="25426"/>
    <cellStyle name="SAPBEXHLevel1X 97" xfId="25446"/>
    <cellStyle name="SAPBEXHLevel1X 98" xfId="25472"/>
    <cellStyle name="SAPBEXHLevel1X 99" xfId="25496"/>
    <cellStyle name="SAPBEXHLevel1X_ IVA mes  Junio2010" xfId="20299"/>
    <cellStyle name="SAPBEXHLevel2" xfId="50"/>
    <cellStyle name="SAPBEXHLevel2 10" xfId="20301"/>
    <cellStyle name="SAPBEXHLevel2 10 2" xfId="20302"/>
    <cellStyle name="SAPBEXHLevel2 10 2 2" xfId="20303"/>
    <cellStyle name="SAPBEXHLevel2 10 2 2 2" xfId="20304"/>
    <cellStyle name="SAPBEXHLevel2 10 2 3" xfId="20305"/>
    <cellStyle name="SAPBEXHLevel2 10 2 4" xfId="20306"/>
    <cellStyle name="SAPBEXHLevel2 10 2 5" xfId="20307"/>
    <cellStyle name="SAPBEXHLevel2 10 3" xfId="20308"/>
    <cellStyle name="SAPBEXHLevel2 10 3 2" xfId="20309"/>
    <cellStyle name="SAPBEXHLevel2 10 4" xfId="20310"/>
    <cellStyle name="SAPBEXHLevel2 10 4 2" xfId="20311"/>
    <cellStyle name="SAPBEXHLevel2 10 5" xfId="20312"/>
    <cellStyle name="SAPBEXHLevel2 10 6" xfId="20313"/>
    <cellStyle name="SAPBEXHLevel2 10 7" xfId="20314"/>
    <cellStyle name="SAPBEXHLevel2 10_Logistica y Vtas" xfId="20315"/>
    <cellStyle name="SAPBEXHLevel2 100" xfId="24518"/>
    <cellStyle name="SAPBEXHLevel2 101" xfId="24535"/>
    <cellStyle name="SAPBEXHLevel2 102" xfId="24584"/>
    <cellStyle name="SAPBEXHLevel2 103" xfId="24612"/>
    <cellStyle name="SAPBEXHLevel2 104" xfId="24639"/>
    <cellStyle name="SAPBEXHLevel2 105" xfId="24667"/>
    <cellStyle name="SAPBEXHLevel2 106" xfId="24690"/>
    <cellStyle name="SAPBEXHLevel2 107" xfId="24724"/>
    <cellStyle name="SAPBEXHLevel2 108" xfId="24750"/>
    <cellStyle name="SAPBEXHLevel2 109" xfId="24775"/>
    <cellStyle name="SAPBEXHLevel2 11" xfId="20316"/>
    <cellStyle name="SAPBEXHLevel2 11 2" xfId="20317"/>
    <cellStyle name="SAPBEXHLevel2 11 2 2" xfId="20318"/>
    <cellStyle name="SAPBEXHLevel2 11 2 3" xfId="20319"/>
    <cellStyle name="SAPBEXHLevel2 11 2 4" xfId="20320"/>
    <cellStyle name="SAPBEXHLevel2 11 2 5" xfId="20321"/>
    <cellStyle name="SAPBEXHLevel2 11 3" xfId="20322"/>
    <cellStyle name="SAPBEXHLevel2 11 3 2" xfId="20323"/>
    <cellStyle name="SAPBEXHLevel2 11 4" xfId="20324"/>
    <cellStyle name="SAPBEXHLevel2 11 4 2" xfId="20325"/>
    <cellStyle name="SAPBEXHLevel2 11 5" xfId="20326"/>
    <cellStyle name="SAPBEXHLevel2 11 6" xfId="20327"/>
    <cellStyle name="SAPBEXHLevel2 11 7" xfId="20328"/>
    <cellStyle name="SAPBEXHLevel2 11 8" xfId="20329"/>
    <cellStyle name="SAPBEXHLevel2 11_Logistica y Vtas" xfId="20330"/>
    <cellStyle name="SAPBEXHLevel2 110" xfId="24802"/>
    <cellStyle name="SAPBEXHLevel2 111" xfId="24828"/>
    <cellStyle name="SAPBEXHLevel2 112" xfId="24843"/>
    <cellStyle name="SAPBEXHLevel2 113" xfId="24888"/>
    <cellStyle name="SAPBEXHLevel2 114" xfId="24915"/>
    <cellStyle name="SAPBEXHLevel2 115" xfId="24942"/>
    <cellStyle name="SAPBEXHLevel2 116" xfId="24968"/>
    <cellStyle name="SAPBEXHLevel2 117" xfId="24986"/>
    <cellStyle name="SAPBEXHLevel2 118" xfId="25039"/>
    <cellStyle name="SAPBEXHLevel2 119" xfId="25011"/>
    <cellStyle name="SAPBEXHLevel2 12" xfId="20331"/>
    <cellStyle name="SAPBEXHLevel2 12 2" xfId="20332"/>
    <cellStyle name="SAPBEXHLevel2 12 2 2" xfId="20333"/>
    <cellStyle name="SAPBEXHLevel2 12 2 3" xfId="20334"/>
    <cellStyle name="SAPBEXHLevel2 12 2 4" xfId="20335"/>
    <cellStyle name="SAPBEXHLevel2 12 2 5" xfId="20336"/>
    <cellStyle name="SAPBEXHLevel2 12 3" xfId="20337"/>
    <cellStyle name="SAPBEXHLevel2 12 3 2" xfId="20338"/>
    <cellStyle name="SAPBEXHLevel2 12 4" xfId="20339"/>
    <cellStyle name="SAPBEXHLevel2 12 4 2" xfId="20340"/>
    <cellStyle name="SAPBEXHLevel2 12 5" xfId="20341"/>
    <cellStyle name="SAPBEXHLevel2 12 6" xfId="20342"/>
    <cellStyle name="SAPBEXHLevel2 12_Logistica y Vtas" xfId="20343"/>
    <cellStyle name="SAPBEXHLevel2 120" xfId="25117"/>
    <cellStyle name="SAPBEXHLevel2 121" xfId="25091"/>
    <cellStyle name="SAPBEXHLevel2 122" xfId="25048"/>
    <cellStyle name="SAPBEXHLevel2 123" xfId="25076"/>
    <cellStyle name="SAPBEXHLevel2 124" xfId="25218"/>
    <cellStyle name="SAPBEXHLevel2 125" xfId="25190"/>
    <cellStyle name="SAPBEXHLevel2 126" xfId="25311"/>
    <cellStyle name="SAPBEXHLevel2 127" xfId="25272"/>
    <cellStyle name="SAPBEXHLevel2 128" xfId="25244"/>
    <cellStyle name="SAPBEXHLevel2 129" xfId="25283"/>
    <cellStyle name="SAPBEXHLevel2 13" xfId="20344"/>
    <cellStyle name="SAPBEXHLevel2 13 2" xfId="20345"/>
    <cellStyle name="SAPBEXHLevel2 13 2 2" xfId="20346"/>
    <cellStyle name="SAPBEXHLevel2 13 2 3" xfId="20347"/>
    <cellStyle name="SAPBEXHLevel2 13 3" xfId="20348"/>
    <cellStyle name="SAPBEXHLevel2 13 3 2" xfId="20349"/>
    <cellStyle name="SAPBEXHLevel2 13 4" xfId="20350"/>
    <cellStyle name="SAPBEXHLevel2 13 5" xfId="20351"/>
    <cellStyle name="SAPBEXHLevel2 13 6" xfId="20352"/>
    <cellStyle name="SAPBEXHLevel2 130" xfId="25374"/>
    <cellStyle name="SAPBEXHLevel2 131" xfId="25401"/>
    <cellStyle name="SAPBEXHLevel2 132" xfId="25427"/>
    <cellStyle name="SAPBEXHLevel2 133" xfId="25447"/>
    <cellStyle name="SAPBEXHLevel2 134" xfId="25473"/>
    <cellStyle name="SAPBEXHLevel2 135" xfId="25497"/>
    <cellStyle name="SAPBEXHLevel2 136" xfId="25540"/>
    <cellStyle name="SAPBEXHLevel2 137" xfId="25566"/>
    <cellStyle name="SAPBEXHLevel2 138" xfId="25581"/>
    <cellStyle name="SAPBEXHLevel2 139" xfId="25624"/>
    <cellStyle name="SAPBEXHLevel2 14" xfId="20353"/>
    <cellStyle name="SAPBEXHLevel2 14 2" xfId="20354"/>
    <cellStyle name="SAPBEXHLevel2 14 2 2" xfId="20355"/>
    <cellStyle name="SAPBEXHLevel2 14 3" xfId="20356"/>
    <cellStyle name="SAPBEXHLevel2 14 4" xfId="20357"/>
    <cellStyle name="SAPBEXHLevel2 14 5" xfId="20358"/>
    <cellStyle name="SAPBEXHLevel2 14 6" xfId="20359"/>
    <cellStyle name="SAPBEXHLevel2 140" xfId="25650"/>
    <cellStyle name="SAPBEXHLevel2 141" xfId="25665"/>
    <cellStyle name="SAPBEXHLevel2 142" xfId="25708"/>
    <cellStyle name="SAPBEXHLevel2 143" xfId="25734"/>
    <cellStyle name="SAPBEXHLevel2 144" xfId="25749"/>
    <cellStyle name="SAPBEXHLevel2 145" xfId="25792"/>
    <cellStyle name="SAPBEXHLevel2 146" xfId="25818"/>
    <cellStyle name="SAPBEXHLevel2 147" xfId="25836"/>
    <cellStyle name="SAPBEXHLevel2 148" xfId="25861"/>
    <cellStyle name="SAPBEXHLevel2 149" xfId="25905"/>
    <cellStyle name="SAPBEXHLevel2 15" xfId="20360"/>
    <cellStyle name="SAPBEXHLevel2 15 2" xfId="20361"/>
    <cellStyle name="SAPBEXHLevel2 15 2 2" xfId="20362"/>
    <cellStyle name="SAPBEXHLevel2 15 3" xfId="20363"/>
    <cellStyle name="SAPBEXHLevel2 15 4" xfId="20364"/>
    <cellStyle name="SAPBEXHLevel2 15 5" xfId="20365"/>
    <cellStyle name="SAPBEXHLevel2 150" xfId="25932"/>
    <cellStyle name="SAPBEXHLevel2 151" xfId="25958"/>
    <cellStyle name="SAPBEXHLevel2 152" xfId="25973"/>
    <cellStyle name="SAPBEXHLevel2 153" xfId="26017"/>
    <cellStyle name="SAPBEXHLevel2 154" xfId="26044"/>
    <cellStyle name="SAPBEXHLevel2 155" xfId="26070"/>
    <cellStyle name="SAPBEXHLevel2 156" xfId="26085"/>
    <cellStyle name="SAPBEXHLevel2 157" xfId="26131"/>
    <cellStyle name="SAPBEXHLevel2 158" xfId="26157"/>
    <cellStyle name="SAPBEXHLevel2 159" xfId="26172"/>
    <cellStyle name="SAPBEXHLevel2 16" xfId="20366"/>
    <cellStyle name="SAPBEXHLevel2 16 2" xfId="20367"/>
    <cellStyle name="SAPBEXHLevel2 16 2 2" xfId="20368"/>
    <cellStyle name="SAPBEXHLevel2 16 3" xfId="20369"/>
    <cellStyle name="SAPBEXHLevel2 16 4" xfId="20370"/>
    <cellStyle name="SAPBEXHLevel2 16 5" xfId="20371"/>
    <cellStyle name="SAPBEXHLevel2 160" xfId="26218"/>
    <cellStyle name="SAPBEXHLevel2 161" xfId="26248"/>
    <cellStyle name="SAPBEXHLevel2 162" xfId="26310"/>
    <cellStyle name="SAPBEXHLevel2 163" xfId="26337"/>
    <cellStyle name="SAPBEXHLevel2 164" xfId="26364"/>
    <cellStyle name="SAPBEXHLevel2 165" xfId="26388"/>
    <cellStyle name="SAPBEXHLevel2 166" xfId="26412"/>
    <cellStyle name="SAPBEXHLevel2 167" xfId="26436"/>
    <cellStyle name="SAPBEXHLevel2 168" xfId="26451"/>
    <cellStyle name="SAPBEXHLevel2 169" xfId="26518"/>
    <cellStyle name="SAPBEXHLevel2 17" xfId="20372"/>
    <cellStyle name="SAPBEXHLevel2 17 2" xfId="20373"/>
    <cellStyle name="SAPBEXHLevel2 17 2 2" xfId="20374"/>
    <cellStyle name="SAPBEXHLevel2 17 3" xfId="20375"/>
    <cellStyle name="SAPBEXHLevel2 17 4" xfId="20376"/>
    <cellStyle name="SAPBEXHLevel2 17 5" xfId="20377"/>
    <cellStyle name="SAPBEXHLevel2 170" xfId="26547"/>
    <cellStyle name="SAPBEXHLevel2 171" xfId="26576"/>
    <cellStyle name="SAPBEXHLevel2 172" xfId="26604"/>
    <cellStyle name="SAPBEXHLevel2 173" xfId="26632"/>
    <cellStyle name="SAPBEXHLevel2 174" xfId="26660"/>
    <cellStyle name="SAPBEXHLevel2 175" xfId="26688"/>
    <cellStyle name="SAPBEXHLevel2 176" xfId="26716"/>
    <cellStyle name="SAPBEXHLevel2 177" xfId="26743"/>
    <cellStyle name="SAPBEXHLevel2 178" xfId="26770"/>
    <cellStyle name="SAPBEXHLevel2 179" xfId="26794"/>
    <cellStyle name="SAPBEXHLevel2 18" xfId="20378"/>
    <cellStyle name="SAPBEXHLevel2 18 2" xfId="20379"/>
    <cellStyle name="SAPBEXHLevel2 18 2 2" xfId="20380"/>
    <cellStyle name="SAPBEXHLevel2 18 3" xfId="20381"/>
    <cellStyle name="SAPBEXHLevel2 18 4" xfId="20382"/>
    <cellStyle name="SAPBEXHLevel2 18 5" xfId="20383"/>
    <cellStyle name="SAPBEXHLevel2 180" xfId="26818"/>
    <cellStyle name="SAPBEXHLevel2 181" xfId="26842"/>
    <cellStyle name="SAPBEXHLevel2 182" xfId="26857"/>
    <cellStyle name="SAPBEXHLevel2 183" xfId="26920"/>
    <cellStyle name="SAPBEXHLevel2 184" xfId="26948"/>
    <cellStyle name="SAPBEXHLevel2 185" xfId="26975"/>
    <cellStyle name="SAPBEXHLevel2 186" xfId="27002"/>
    <cellStyle name="SAPBEXHLevel2 187" xfId="27026"/>
    <cellStyle name="SAPBEXHLevel2 188" xfId="27050"/>
    <cellStyle name="SAPBEXHLevel2 189" xfId="27074"/>
    <cellStyle name="SAPBEXHLevel2 19" xfId="20384"/>
    <cellStyle name="SAPBEXHLevel2 19 2" xfId="20385"/>
    <cellStyle name="SAPBEXHLevel2 19 2 2" xfId="20386"/>
    <cellStyle name="SAPBEXHLevel2 19 3" xfId="20387"/>
    <cellStyle name="SAPBEXHLevel2 19 4" xfId="20388"/>
    <cellStyle name="SAPBEXHLevel2 19 5" xfId="20389"/>
    <cellStyle name="SAPBEXHLevel2 190" xfId="27089"/>
    <cellStyle name="SAPBEXHLevel2 191" xfId="27156"/>
    <cellStyle name="SAPBEXHLevel2 192" xfId="27185"/>
    <cellStyle name="SAPBEXHLevel2 193" xfId="27214"/>
    <cellStyle name="SAPBEXHLevel2 194" xfId="27242"/>
    <cellStyle name="SAPBEXHLevel2 195" xfId="27270"/>
    <cellStyle name="SAPBEXHLevel2 196" xfId="27298"/>
    <cellStyle name="SAPBEXHLevel2 197" xfId="27326"/>
    <cellStyle name="SAPBEXHLevel2 198" xfId="27354"/>
    <cellStyle name="SAPBEXHLevel2 199" xfId="27381"/>
    <cellStyle name="SAPBEXHLevel2 2" xfId="90"/>
    <cellStyle name="SAPBEXHLevel2 2 10" xfId="20391"/>
    <cellStyle name="SAPBEXHLevel2 2 10 2" xfId="20392"/>
    <cellStyle name="SAPBEXHLevel2 2 10 3" xfId="20393"/>
    <cellStyle name="SAPBEXHLevel2 2 11" xfId="20394"/>
    <cellStyle name="SAPBEXHLevel2 2 11 2" xfId="20395"/>
    <cellStyle name="SAPBEXHLevel2 2 12" xfId="20396"/>
    <cellStyle name="SAPBEXHLevel2 2 12 2" xfId="20397"/>
    <cellStyle name="SAPBEXHLevel2 2 13" xfId="20398"/>
    <cellStyle name="SAPBEXHLevel2 2 13 2" xfId="20399"/>
    <cellStyle name="SAPBEXHLevel2 2 14" xfId="20400"/>
    <cellStyle name="SAPBEXHLevel2 2 14 2" xfId="20401"/>
    <cellStyle name="SAPBEXHLevel2 2 15" xfId="20402"/>
    <cellStyle name="SAPBEXHLevel2 2 15 2" xfId="20403"/>
    <cellStyle name="SAPBEXHLevel2 2 16" xfId="20404"/>
    <cellStyle name="SAPBEXHLevel2 2 16 2" xfId="20405"/>
    <cellStyle name="SAPBEXHLevel2 2 17" xfId="20406"/>
    <cellStyle name="SAPBEXHLevel2 2 18" xfId="20407"/>
    <cellStyle name="SAPBEXHLevel2 2 19" xfId="20408"/>
    <cellStyle name="SAPBEXHLevel2 2 2" xfId="20409"/>
    <cellStyle name="SAPBEXHLevel2 2 2 2" xfId="20410"/>
    <cellStyle name="SAPBEXHLevel2 2 2 2 2" xfId="20411"/>
    <cellStyle name="SAPBEXHLevel2 2 2 2 3" xfId="20412"/>
    <cellStyle name="SAPBEXHLevel2 2 2 2 4" xfId="20413"/>
    <cellStyle name="SAPBEXHLevel2 2 2 3" xfId="20414"/>
    <cellStyle name="SAPBEXHLevel2 2 2 3 2" xfId="20415"/>
    <cellStyle name="SAPBEXHLevel2 2 2 4" xfId="20416"/>
    <cellStyle name="SAPBEXHLevel2 2 2 5" xfId="20417"/>
    <cellStyle name="SAPBEXHLevel2 2 2_Logistica y Vtas" xfId="20418"/>
    <cellStyle name="SAPBEXHLevel2 2 20" xfId="20419"/>
    <cellStyle name="SAPBEXHLevel2 2 21" xfId="20420"/>
    <cellStyle name="SAPBEXHLevel2 2 22" xfId="20390"/>
    <cellStyle name="SAPBEXHLevel2 2 3" xfId="20421"/>
    <cellStyle name="SAPBEXHLevel2 2 3 2" xfId="20422"/>
    <cellStyle name="SAPBEXHLevel2 2 3 2 2" xfId="20423"/>
    <cellStyle name="SAPBEXHLevel2 2 3 3" xfId="20424"/>
    <cellStyle name="SAPBEXHLevel2 2 3 4" xfId="20425"/>
    <cellStyle name="SAPBEXHLevel2 2 3 5" xfId="20426"/>
    <cellStyle name="SAPBEXHLevel2 2 4" xfId="20427"/>
    <cellStyle name="SAPBEXHLevel2 2 4 2" xfId="20428"/>
    <cellStyle name="SAPBEXHLevel2 2 4 3" xfId="20429"/>
    <cellStyle name="SAPBEXHLevel2 2 4 4" xfId="20430"/>
    <cellStyle name="SAPBEXHLevel2 2 5" xfId="20431"/>
    <cellStyle name="SAPBEXHLevel2 2 5 2" xfId="20432"/>
    <cellStyle name="SAPBEXHLevel2 2 6" xfId="20433"/>
    <cellStyle name="SAPBEXHLevel2 2 6 2" xfId="20434"/>
    <cellStyle name="SAPBEXHLevel2 2 7" xfId="20435"/>
    <cellStyle name="SAPBEXHLevel2 2 7 2" xfId="20436"/>
    <cellStyle name="SAPBEXHLevel2 2 8" xfId="20437"/>
    <cellStyle name="SAPBEXHLevel2 2 8 2" xfId="20438"/>
    <cellStyle name="SAPBEXHLevel2 2 9" xfId="20439"/>
    <cellStyle name="SAPBEXHLevel2 2 9 2" xfId="20440"/>
    <cellStyle name="SAPBEXHLevel2 2_ANTES Y DESPUES MB ANA" xfId="20441"/>
    <cellStyle name="SAPBEXHLevel2 20" xfId="20442"/>
    <cellStyle name="SAPBEXHLevel2 20 2" xfId="20443"/>
    <cellStyle name="SAPBEXHLevel2 20 2 2" xfId="20444"/>
    <cellStyle name="SAPBEXHLevel2 20 3" xfId="20445"/>
    <cellStyle name="SAPBEXHLevel2 20 4" xfId="20446"/>
    <cellStyle name="SAPBEXHLevel2 20 5" xfId="20447"/>
    <cellStyle name="SAPBEXHLevel2 200" xfId="27408"/>
    <cellStyle name="SAPBEXHLevel2 201" xfId="27432"/>
    <cellStyle name="SAPBEXHLevel2 202" xfId="27456"/>
    <cellStyle name="SAPBEXHLevel2 203" xfId="27480"/>
    <cellStyle name="SAPBEXHLevel2 204" xfId="27495"/>
    <cellStyle name="SAPBEXHLevel2 205" xfId="27567"/>
    <cellStyle name="SAPBEXHLevel2 206" xfId="27596"/>
    <cellStyle name="SAPBEXHLevel2 207" xfId="27625"/>
    <cellStyle name="SAPBEXHLevel2 208" xfId="27654"/>
    <cellStyle name="SAPBEXHLevel2 209" xfId="27683"/>
    <cellStyle name="SAPBEXHLevel2 21" xfId="20448"/>
    <cellStyle name="SAPBEXHLevel2 21 2" xfId="20449"/>
    <cellStyle name="SAPBEXHLevel2 21 2 2" xfId="20450"/>
    <cellStyle name="SAPBEXHLevel2 21 3" xfId="20451"/>
    <cellStyle name="SAPBEXHLevel2 21 4" xfId="20452"/>
    <cellStyle name="SAPBEXHLevel2 21 5" xfId="20453"/>
    <cellStyle name="SAPBEXHLevel2 210" xfId="27712"/>
    <cellStyle name="SAPBEXHLevel2 211" xfId="27741"/>
    <cellStyle name="SAPBEXHLevel2 212" xfId="27770"/>
    <cellStyle name="SAPBEXHLevel2 213" xfId="27799"/>
    <cellStyle name="SAPBEXHLevel2 214" xfId="27828"/>
    <cellStyle name="SAPBEXHLevel2 215" xfId="27857"/>
    <cellStyle name="SAPBEXHLevel2 216" xfId="27886"/>
    <cellStyle name="SAPBEXHLevel2 217" xfId="27915"/>
    <cellStyle name="SAPBEXHLevel2 218" xfId="27944"/>
    <cellStyle name="SAPBEXHLevel2 219" xfId="27973"/>
    <cellStyle name="SAPBEXHLevel2 22" xfId="20454"/>
    <cellStyle name="SAPBEXHLevel2 22 2" xfId="20455"/>
    <cellStyle name="SAPBEXHLevel2 22 2 2" xfId="20456"/>
    <cellStyle name="SAPBEXHLevel2 22 3" xfId="20457"/>
    <cellStyle name="SAPBEXHLevel2 22 4" xfId="20458"/>
    <cellStyle name="SAPBEXHLevel2 22 5" xfId="20459"/>
    <cellStyle name="SAPBEXHLevel2 220" xfId="28002"/>
    <cellStyle name="SAPBEXHLevel2 221" xfId="28031"/>
    <cellStyle name="SAPBEXHLevel2 222" xfId="28060"/>
    <cellStyle name="SAPBEXHLevel2 223" xfId="28089"/>
    <cellStyle name="SAPBEXHLevel2 224" xfId="28118"/>
    <cellStyle name="SAPBEXHLevel2 225" xfId="28147"/>
    <cellStyle name="SAPBEXHLevel2 226" xfId="28176"/>
    <cellStyle name="SAPBEXHLevel2 227" xfId="28205"/>
    <cellStyle name="SAPBEXHLevel2 228" xfId="28234"/>
    <cellStyle name="SAPBEXHLevel2 229" xfId="28263"/>
    <cellStyle name="SAPBEXHLevel2 23" xfId="20460"/>
    <cellStyle name="SAPBEXHLevel2 23 2" xfId="20461"/>
    <cellStyle name="SAPBEXHLevel2 23 2 2" xfId="20462"/>
    <cellStyle name="SAPBEXHLevel2 23 3" xfId="20463"/>
    <cellStyle name="SAPBEXHLevel2 23 4" xfId="20464"/>
    <cellStyle name="SAPBEXHLevel2 23 5" xfId="20465"/>
    <cellStyle name="SAPBEXHLevel2 230" xfId="28292"/>
    <cellStyle name="SAPBEXHLevel2 231" xfId="28321"/>
    <cellStyle name="SAPBEXHLevel2 232" xfId="28350"/>
    <cellStyle name="SAPBEXHLevel2 233" xfId="28379"/>
    <cellStyle name="SAPBEXHLevel2 234" xfId="28408"/>
    <cellStyle name="SAPBEXHLevel2 235" xfId="28437"/>
    <cellStyle name="SAPBEXHLevel2 236" xfId="28465"/>
    <cellStyle name="SAPBEXHLevel2 237" xfId="28493"/>
    <cellStyle name="SAPBEXHLevel2 238" xfId="28522"/>
    <cellStyle name="SAPBEXHLevel2 239" xfId="28551"/>
    <cellStyle name="SAPBEXHLevel2 24" xfId="20466"/>
    <cellStyle name="SAPBEXHLevel2 24 2" xfId="20467"/>
    <cellStyle name="SAPBEXHLevel2 24 2 2" xfId="20468"/>
    <cellStyle name="SAPBEXHLevel2 24 3" xfId="20469"/>
    <cellStyle name="SAPBEXHLevel2 24 4" xfId="20470"/>
    <cellStyle name="SAPBEXHLevel2 24 5" xfId="20471"/>
    <cellStyle name="SAPBEXHLevel2 240" xfId="28579"/>
    <cellStyle name="SAPBEXHLevel2 241" xfId="28605"/>
    <cellStyle name="SAPBEXHLevel2 242" xfId="28631"/>
    <cellStyle name="SAPBEXHLevel2 243" xfId="28657"/>
    <cellStyle name="SAPBEXHLevel2 244" xfId="28683"/>
    <cellStyle name="SAPBEXHLevel2 245" xfId="28709"/>
    <cellStyle name="SAPBEXHLevel2 246" xfId="28734"/>
    <cellStyle name="SAPBEXHLevel2 247" xfId="28759"/>
    <cellStyle name="SAPBEXHLevel2 248" xfId="28784"/>
    <cellStyle name="SAPBEXHLevel2 249" xfId="28809"/>
    <cellStyle name="SAPBEXHLevel2 25" xfId="20472"/>
    <cellStyle name="SAPBEXHLevel2 25 2" xfId="20473"/>
    <cellStyle name="SAPBEXHLevel2 25 2 2" xfId="20474"/>
    <cellStyle name="SAPBEXHLevel2 25 3" xfId="20475"/>
    <cellStyle name="SAPBEXHLevel2 25 4" xfId="20476"/>
    <cellStyle name="SAPBEXHLevel2 25 5" xfId="20477"/>
    <cellStyle name="SAPBEXHLevel2 250" xfId="28834"/>
    <cellStyle name="SAPBEXHLevel2 251" xfId="28858"/>
    <cellStyle name="SAPBEXHLevel2 252" xfId="28873"/>
    <cellStyle name="SAPBEXHLevel2 253" xfId="28973"/>
    <cellStyle name="SAPBEXHLevel2 254" xfId="29041"/>
    <cellStyle name="SAPBEXHLevel2 255" xfId="29071"/>
    <cellStyle name="SAPBEXHLevel2 256" xfId="29100"/>
    <cellStyle name="SAPBEXHLevel2 257" xfId="29098"/>
    <cellStyle name="SAPBEXHLevel2 258" xfId="29124"/>
    <cellStyle name="SAPBEXHLevel2 259" xfId="29145"/>
    <cellStyle name="SAPBEXHLevel2 26" xfId="20478"/>
    <cellStyle name="SAPBEXHLevel2 26 2" xfId="20479"/>
    <cellStyle name="SAPBEXHLevel2 26 2 2" xfId="20480"/>
    <cellStyle name="SAPBEXHLevel2 26 3" xfId="20481"/>
    <cellStyle name="SAPBEXHLevel2 26 4" xfId="20482"/>
    <cellStyle name="SAPBEXHLevel2 26 5" xfId="20483"/>
    <cellStyle name="SAPBEXHLevel2 260" xfId="29175"/>
    <cellStyle name="SAPBEXHLevel2 27" xfId="20484"/>
    <cellStyle name="SAPBEXHLevel2 27 2" xfId="20485"/>
    <cellStyle name="SAPBEXHLevel2 27 2 2" xfId="20486"/>
    <cellStyle name="SAPBEXHLevel2 27 3" xfId="20487"/>
    <cellStyle name="SAPBEXHLevel2 27 4" xfId="20488"/>
    <cellStyle name="SAPBEXHLevel2 27 5" xfId="20489"/>
    <cellStyle name="SAPBEXHLevel2 28" xfId="20490"/>
    <cellStyle name="SAPBEXHLevel2 28 2" xfId="20491"/>
    <cellStyle name="SAPBEXHLevel2 28 2 2" xfId="20492"/>
    <cellStyle name="SAPBEXHLevel2 28 3" xfId="20493"/>
    <cellStyle name="SAPBEXHLevel2 28 4" xfId="20494"/>
    <cellStyle name="SAPBEXHLevel2 28 5" xfId="20495"/>
    <cellStyle name="SAPBEXHLevel2 29" xfId="20496"/>
    <cellStyle name="SAPBEXHLevel2 29 2" xfId="20497"/>
    <cellStyle name="SAPBEXHLevel2 29 3" xfId="20498"/>
    <cellStyle name="SAPBEXHLevel2 29 4" xfId="20499"/>
    <cellStyle name="SAPBEXHLevel2 3" xfId="20500"/>
    <cellStyle name="SAPBEXHLevel2 3 2" xfId="20501"/>
    <cellStyle name="SAPBEXHLevel2 3 2 2" xfId="20502"/>
    <cellStyle name="SAPBEXHLevel2 3 2 2 2" xfId="20503"/>
    <cellStyle name="SAPBEXHLevel2 3 2 3" xfId="20504"/>
    <cellStyle name="SAPBEXHLevel2 3 2 4" xfId="20505"/>
    <cellStyle name="SAPBEXHLevel2 3 2 5" xfId="20506"/>
    <cellStyle name="SAPBEXHLevel2 3 3" xfId="20507"/>
    <cellStyle name="SAPBEXHLevel2 3 3 2" xfId="20508"/>
    <cellStyle name="SAPBEXHLevel2 3 3 3" xfId="20509"/>
    <cellStyle name="SAPBEXHLevel2 3 4" xfId="20510"/>
    <cellStyle name="SAPBEXHLevel2 3 4 2" xfId="20511"/>
    <cellStyle name="SAPBEXHLevel2 3 5" xfId="20512"/>
    <cellStyle name="SAPBEXHLevel2 3 6" xfId="20513"/>
    <cellStyle name="SAPBEXHLevel2 3 7" xfId="20514"/>
    <cellStyle name="SAPBEXHLevel2 3 8" xfId="20515"/>
    <cellStyle name="SAPBEXHLevel2 3 9" xfId="28975"/>
    <cellStyle name="SAPBEXHLevel2 3_Logistica y Vtas" xfId="20516"/>
    <cellStyle name="SAPBEXHLevel2 30" xfId="20517"/>
    <cellStyle name="SAPBEXHLevel2 30 2" xfId="20518"/>
    <cellStyle name="SAPBEXHLevel2 30 3" xfId="20519"/>
    <cellStyle name="SAPBEXHLevel2 30 4" xfId="20520"/>
    <cellStyle name="SAPBEXHLevel2 31" xfId="20521"/>
    <cellStyle name="SAPBEXHLevel2 31 2" xfId="20522"/>
    <cellStyle name="SAPBEXHLevel2 31 3" xfId="20523"/>
    <cellStyle name="SAPBEXHLevel2 31 4" xfId="20524"/>
    <cellStyle name="SAPBEXHLevel2 32" xfId="20525"/>
    <cellStyle name="SAPBEXHLevel2 32 2" xfId="20526"/>
    <cellStyle name="SAPBEXHLevel2 32 3" xfId="20527"/>
    <cellStyle name="SAPBEXHLevel2 32 4" xfId="20528"/>
    <cellStyle name="SAPBEXHLevel2 33" xfId="20529"/>
    <cellStyle name="SAPBEXHLevel2 33 2" xfId="20530"/>
    <cellStyle name="SAPBEXHLevel2 33 3" xfId="20531"/>
    <cellStyle name="SAPBEXHLevel2 34" xfId="20532"/>
    <cellStyle name="SAPBEXHLevel2 34 2" xfId="20533"/>
    <cellStyle name="SAPBEXHLevel2 34 3" xfId="20534"/>
    <cellStyle name="SAPBEXHLevel2 35" xfId="20535"/>
    <cellStyle name="SAPBEXHLevel2 35 2" xfId="20536"/>
    <cellStyle name="SAPBEXHLevel2 35 3" xfId="20537"/>
    <cellStyle name="SAPBEXHLevel2 36" xfId="20538"/>
    <cellStyle name="SAPBEXHLevel2 36 2" xfId="20539"/>
    <cellStyle name="SAPBEXHLevel2 36 3" xfId="20540"/>
    <cellStyle name="SAPBEXHLevel2 37" xfId="20541"/>
    <cellStyle name="SAPBEXHLevel2 37 2" xfId="20542"/>
    <cellStyle name="SAPBEXHLevel2 38" xfId="20543"/>
    <cellStyle name="SAPBEXHLevel2 38 2" xfId="20544"/>
    <cellStyle name="SAPBEXHLevel2 39" xfId="20545"/>
    <cellStyle name="SAPBEXHLevel2 39 2" xfId="20546"/>
    <cellStyle name="SAPBEXHLevel2 4" xfId="20547"/>
    <cellStyle name="SAPBEXHLevel2 4 2" xfId="20548"/>
    <cellStyle name="SAPBEXHLevel2 4 2 2" xfId="20549"/>
    <cellStyle name="SAPBEXHLevel2 4 2 2 2" xfId="20550"/>
    <cellStyle name="SAPBEXHLevel2 4 2 3" xfId="20551"/>
    <cellStyle name="SAPBEXHLevel2 4 2 4" xfId="20552"/>
    <cellStyle name="SAPBEXHLevel2 4 2 5" xfId="20553"/>
    <cellStyle name="SAPBEXHLevel2 4 3" xfId="20554"/>
    <cellStyle name="SAPBEXHLevel2 4 3 2" xfId="20555"/>
    <cellStyle name="SAPBEXHLevel2 4 3 3" xfId="20556"/>
    <cellStyle name="SAPBEXHLevel2 4 4" xfId="20557"/>
    <cellStyle name="SAPBEXHLevel2 4 4 2" xfId="20558"/>
    <cellStyle name="SAPBEXHLevel2 4 5" xfId="20559"/>
    <cellStyle name="SAPBEXHLevel2 4 6" xfId="20560"/>
    <cellStyle name="SAPBEXHLevel2 4 7" xfId="20561"/>
    <cellStyle name="SAPBEXHLevel2 4_Logistica y Vtas" xfId="20562"/>
    <cellStyle name="SAPBEXHLevel2 40" xfId="20563"/>
    <cellStyle name="SAPBEXHLevel2 40 2" xfId="20564"/>
    <cellStyle name="SAPBEXHLevel2 41" xfId="20565"/>
    <cellStyle name="SAPBEXHLevel2 41 2" xfId="20566"/>
    <cellStyle name="SAPBEXHLevel2 42" xfId="20567"/>
    <cellStyle name="SAPBEXHLevel2 42 2" xfId="20568"/>
    <cellStyle name="SAPBEXHLevel2 43" xfId="20569"/>
    <cellStyle name="SAPBEXHLevel2 43 2" xfId="20570"/>
    <cellStyle name="SAPBEXHLevel2 44" xfId="20571"/>
    <cellStyle name="SAPBEXHLevel2 44 2" xfId="20572"/>
    <cellStyle name="SAPBEXHLevel2 45" xfId="20573"/>
    <cellStyle name="SAPBEXHLevel2 45 2" xfId="20574"/>
    <cellStyle name="SAPBEXHLevel2 46" xfId="20575"/>
    <cellStyle name="SAPBEXHLevel2 46 2" xfId="20576"/>
    <cellStyle name="SAPBEXHLevel2 47" xfId="20577"/>
    <cellStyle name="SAPBEXHLevel2 48" xfId="20578"/>
    <cellStyle name="SAPBEXHLevel2 49" xfId="20579"/>
    <cellStyle name="SAPBEXHLevel2 5" xfId="20580"/>
    <cellStyle name="SAPBEXHLevel2 5 2" xfId="20581"/>
    <cellStyle name="SAPBEXHLevel2 5 2 2" xfId="20582"/>
    <cellStyle name="SAPBEXHLevel2 5 2 2 2" xfId="20583"/>
    <cellStyle name="SAPBEXHLevel2 5 2 3" xfId="20584"/>
    <cellStyle name="SAPBEXHLevel2 5 2 4" xfId="20585"/>
    <cellStyle name="SAPBEXHLevel2 5 2 5" xfId="20586"/>
    <cellStyle name="SAPBEXHLevel2 5 3" xfId="20587"/>
    <cellStyle name="SAPBEXHLevel2 5 3 2" xfId="20588"/>
    <cellStyle name="SAPBEXHLevel2 5 3 3" xfId="20589"/>
    <cellStyle name="SAPBEXHLevel2 5 4" xfId="20590"/>
    <cellStyle name="SAPBEXHLevel2 5 4 2" xfId="20591"/>
    <cellStyle name="SAPBEXHLevel2 5 5" xfId="20592"/>
    <cellStyle name="SAPBEXHLevel2 5 6" xfId="20593"/>
    <cellStyle name="SAPBEXHLevel2 5 7" xfId="20594"/>
    <cellStyle name="SAPBEXHLevel2 5_Logistica y Vtas" xfId="20595"/>
    <cellStyle name="SAPBEXHLevel2 50" xfId="20596"/>
    <cellStyle name="SAPBEXHLevel2 51" xfId="20597"/>
    <cellStyle name="SAPBEXHLevel2 52" xfId="20598"/>
    <cellStyle name="SAPBEXHLevel2 53" xfId="20599"/>
    <cellStyle name="SAPBEXHLevel2 54" xfId="20600"/>
    <cellStyle name="SAPBEXHLevel2 55" xfId="20601"/>
    <cellStyle name="SAPBEXHLevel2 56" xfId="20602"/>
    <cellStyle name="SAPBEXHLevel2 57" xfId="20603"/>
    <cellStyle name="SAPBEXHLevel2 58" xfId="20604"/>
    <cellStyle name="SAPBEXHLevel2 59" xfId="20605"/>
    <cellStyle name="SAPBEXHLevel2 6" xfId="20606"/>
    <cellStyle name="SAPBEXHLevel2 6 2" xfId="20607"/>
    <cellStyle name="SAPBEXHLevel2 6 2 2" xfId="20608"/>
    <cellStyle name="SAPBEXHLevel2 6 2 2 2" xfId="20609"/>
    <cellStyle name="SAPBEXHLevel2 6 2 3" xfId="20610"/>
    <cellStyle name="SAPBEXHLevel2 6 2 4" xfId="20611"/>
    <cellStyle name="SAPBEXHLevel2 6 2 5" xfId="20612"/>
    <cellStyle name="SAPBEXHLevel2 6 3" xfId="20613"/>
    <cellStyle name="SAPBEXHLevel2 6 3 2" xfId="20614"/>
    <cellStyle name="SAPBEXHLevel2 6 3 3" xfId="20615"/>
    <cellStyle name="SAPBEXHLevel2 6 4" xfId="20616"/>
    <cellStyle name="SAPBEXHLevel2 6 4 2" xfId="20617"/>
    <cellStyle name="SAPBEXHLevel2 6 5" xfId="20618"/>
    <cellStyle name="SAPBEXHLevel2 6 6" xfId="20619"/>
    <cellStyle name="SAPBEXHLevel2 6 7" xfId="20620"/>
    <cellStyle name="SAPBEXHLevel2 6_Logistica y Vtas" xfId="20621"/>
    <cellStyle name="SAPBEXHLevel2 60" xfId="20622"/>
    <cellStyle name="SAPBEXHLevel2 61" xfId="20623"/>
    <cellStyle name="SAPBEXHLevel2 62" xfId="20624"/>
    <cellStyle name="SAPBEXHLevel2 63" xfId="20625"/>
    <cellStyle name="SAPBEXHLevel2 64" xfId="20626"/>
    <cellStyle name="SAPBEXHLevel2 65" xfId="20627"/>
    <cellStyle name="SAPBEXHLevel2 66" xfId="20628"/>
    <cellStyle name="SAPBEXHLevel2 67" xfId="20629"/>
    <cellStyle name="SAPBEXHLevel2 68" xfId="20630"/>
    <cellStyle name="SAPBEXHLevel2 69" xfId="20631"/>
    <cellStyle name="SAPBEXHLevel2 7" xfId="20632"/>
    <cellStyle name="SAPBEXHLevel2 7 2" xfId="20633"/>
    <cellStyle name="SAPBEXHLevel2 7 2 2" xfId="20634"/>
    <cellStyle name="SAPBEXHLevel2 7 2 2 2" xfId="20635"/>
    <cellStyle name="SAPBEXHLevel2 7 2 3" xfId="20636"/>
    <cellStyle name="SAPBEXHLevel2 7 2 4" xfId="20637"/>
    <cellStyle name="SAPBEXHLevel2 7 2 5" xfId="20638"/>
    <cellStyle name="SAPBEXHLevel2 7 3" xfId="20639"/>
    <cellStyle name="SAPBEXHLevel2 7 3 2" xfId="20640"/>
    <cellStyle name="SAPBEXHLevel2 7 3 3" xfId="20641"/>
    <cellStyle name="SAPBEXHLevel2 7 4" xfId="20642"/>
    <cellStyle name="SAPBEXHLevel2 7 4 2" xfId="20643"/>
    <cellStyle name="SAPBEXHLevel2 7 5" xfId="20644"/>
    <cellStyle name="SAPBEXHLevel2 7 6" xfId="20645"/>
    <cellStyle name="SAPBEXHLevel2 7 7" xfId="20646"/>
    <cellStyle name="SAPBEXHLevel2 7_Logistica y Vtas" xfId="20647"/>
    <cellStyle name="SAPBEXHLevel2 70" xfId="20648"/>
    <cellStyle name="SAPBEXHLevel2 71" xfId="20649"/>
    <cellStyle name="SAPBEXHLevel2 72" xfId="20650"/>
    <cellStyle name="SAPBEXHLevel2 73" xfId="20651"/>
    <cellStyle name="SAPBEXHLevel2 74" xfId="20652"/>
    <cellStyle name="SAPBEXHLevel2 75" xfId="20653"/>
    <cellStyle name="SAPBEXHLevel2 76" xfId="20654"/>
    <cellStyle name="SAPBEXHLevel2 77" xfId="20655"/>
    <cellStyle name="SAPBEXHLevel2 78" xfId="20656"/>
    <cellStyle name="SAPBEXHLevel2 79" xfId="20657"/>
    <cellStyle name="SAPBEXHLevel2 8" xfId="20658"/>
    <cellStyle name="SAPBEXHLevel2 8 2" xfId="20659"/>
    <cellStyle name="SAPBEXHLevel2 8 2 2" xfId="20660"/>
    <cellStyle name="SAPBEXHLevel2 8 2 2 2" xfId="20661"/>
    <cellStyle name="SAPBEXHLevel2 8 2 3" xfId="20662"/>
    <cellStyle name="SAPBEXHLevel2 8 2 4" xfId="20663"/>
    <cellStyle name="SAPBEXHLevel2 8 2 5" xfId="20664"/>
    <cellStyle name="SAPBEXHLevel2 8 3" xfId="20665"/>
    <cellStyle name="SAPBEXHLevel2 8 3 2" xfId="20666"/>
    <cellStyle name="SAPBEXHLevel2 8 3 3" xfId="20667"/>
    <cellStyle name="SAPBEXHLevel2 8 4" xfId="20668"/>
    <cellStyle name="SAPBEXHLevel2 8 4 2" xfId="20669"/>
    <cellStyle name="SAPBEXHLevel2 8 5" xfId="20670"/>
    <cellStyle name="SAPBEXHLevel2 8 6" xfId="20671"/>
    <cellStyle name="SAPBEXHLevel2 8 7" xfId="20672"/>
    <cellStyle name="SAPBEXHLevel2 8_Logistica y Vtas" xfId="20673"/>
    <cellStyle name="SAPBEXHLevel2 80" xfId="20674"/>
    <cellStyle name="SAPBEXHLevel2 81" xfId="20675"/>
    <cellStyle name="SAPBEXHLevel2 82" xfId="20676"/>
    <cellStyle name="SAPBEXHLevel2 83" xfId="20677"/>
    <cellStyle name="SAPBEXHLevel2 84" xfId="20300"/>
    <cellStyle name="SAPBEXHLevel2 85" xfId="24087"/>
    <cellStyle name="SAPBEXHLevel2 86" xfId="24128"/>
    <cellStyle name="SAPBEXHLevel2 87" xfId="24143"/>
    <cellStyle name="SAPBEXHLevel2 88" xfId="24195"/>
    <cellStyle name="SAPBEXHLevel2 89" xfId="24222"/>
    <cellStyle name="SAPBEXHLevel2 9" xfId="20678"/>
    <cellStyle name="SAPBEXHLevel2 9 2" xfId="20679"/>
    <cellStyle name="SAPBEXHLevel2 9 2 2" xfId="20680"/>
    <cellStyle name="SAPBEXHLevel2 9 2 2 2" xfId="20681"/>
    <cellStyle name="SAPBEXHLevel2 9 2 3" xfId="20682"/>
    <cellStyle name="SAPBEXHLevel2 9 2 4" xfId="20683"/>
    <cellStyle name="SAPBEXHLevel2 9 2 5" xfId="20684"/>
    <cellStyle name="SAPBEXHLevel2 9 3" xfId="20685"/>
    <cellStyle name="SAPBEXHLevel2 9 3 2" xfId="20686"/>
    <cellStyle name="SAPBEXHLevel2 9 3 3" xfId="20687"/>
    <cellStyle name="SAPBEXHLevel2 9 4" xfId="20688"/>
    <cellStyle name="SAPBEXHLevel2 9 4 2" xfId="20689"/>
    <cellStyle name="SAPBEXHLevel2 9 5" xfId="20690"/>
    <cellStyle name="SAPBEXHLevel2 9 6" xfId="20691"/>
    <cellStyle name="SAPBEXHLevel2 9 7" xfId="20692"/>
    <cellStyle name="SAPBEXHLevel2 9_Logistica y Vtas" xfId="20693"/>
    <cellStyle name="SAPBEXHLevel2 90" xfId="24248"/>
    <cellStyle name="SAPBEXHLevel2 91" xfId="24275"/>
    <cellStyle name="SAPBEXHLevel2 92" xfId="24302"/>
    <cellStyle name="SAPBEXHLevel2 93" xfId="24329"/>
    <cellStyle name="SAPBEXHLevel2 94" xfId="24357"/>
    <cellStyle name="SAPBEXHLevel2 95" xfId="24385"/>
    <cellStyle name="SAPBEXHLevel2 96" xfId="24413"/>
    <cellStyle name="SAPBEXHLevel2 97" xfId="24439"/>
    <cellStyle name="SAPBEXHLevel2 98" xfId="24466"/>
    <cellStyle name="SAPBEXHLevel2 99" xfId="24493"/>
    <cellStyle name="SAPBEXHLevel2_1Modelo Plantillas Mandato SISS Junio 09 entrega" xfId="20694"/>
    <cellStyle name="SAPBEXHLevel2X" xfId="51"/>
    <cellStyle name="SAPBEXHLevel2X 10" xfId="20696"/>
    <cellStyle name="SAPBEXHLevel2X 10 2" xfId="20697"/>
    <cellStyle name="SAPBEXHLevel2X 10 2 2" xfId="20698"/>
    <cellStyle name="SAPBEXHLevel2X 10 2 3" xfId="20699"/>
    <cellStyle name="SAPBEXHLevel2X 10 2 4" xfId="20700"/>
    <cellStyle name="SAPBEXHLevel2X 10 3" xfId="20701"/>
    <cellStyle name="SAPBEXHLevel2X 10 4" xfId="20702"/>
    <cellStyle name="SAPBEXHLevel2X 10 5" xfId="20703"/>
    <cellStyle name="SAPBEXHLevel2X 10 6" xfId="20704"/>
    <cellStyle name="SAPBEXHLevel2X 10_Logistica y Vtas" xfId="20705"/>
    <cellStyle name="SAPBEXHLevel2X 100" xfId="25541"/>
    <cellStyle name="SAPBEXHLevel2X 101" xfId="25567"/>
    <cellStyle name="SAPBEXHLevel2X 102" xfId="25582"/>
    <cellStyle name="SAPBEXHLevel2X 103" xfId="25625"/>
    <cellStyle name="SAPBEXHLevel2X 104" xfId="25651"/>
    <cellStyle name="SAPBEXHLevel2X 105" xfId="25666"/>
    <cellStyle name="SAPBEXHLevel2X 106" xfId="25709"/>
    <cellStyle name="SAPBEXHLevel2X 107" xfId="25735"/>
    <cellStyle name="SAPBEXHLevel2X 108" xfId="25750"/>
    <cellStyle name="SAPBEXHLevel2X 109" xfId="25793"/>
    <cellStyle name="SAPBEXHLevel2X 11" xfId="20706"/>
    <cellStyle name="SAPBEXHLevel2X 11 2" xfId="20707"/>
    <cellStyle name="SAPBEXHLevel2X 11 2 2" xfId="20708"/>
    <cellStyle name="SAPBEXHLevel2X 11 2 3" xfId="20709"/>
    <cellStyle name="SAPBEXHLevel2X 11 3" xfId="20710"/>
    <cellStyle name="SAPBEXHLevel2X 11 3 2" xfId="20711"/>
    <cellStyle name="SAPBEXHLevel2X 11 4" xfId="20712"/>
    <cellStyle name="SAPBEXHLevel2X 11 5" xfId="20713"/>
    <cellStyle name="SAPBEXHLevel2X 11_Logistica y Vtas" xfId="20714"/>
    <cellStyle name="SAPBEXHLevel2X 110" xfId="25819"/>
    <cellStyle name="SAPBEXHLevel2X 111" xfId="25837"/>
    <cellStyle name="SAPBEXHLevel2X 112" xfId="25862"/>
    <cellStyle name="SAPBEXHLevel2X 113" xfId="25906"/>
    <cellStyle name="SAPBEXHLevel2X 114" xfId="25933"/>
    <cellStyle name="SAPBEXHLevel2X 115" xfId="25959"/>
    <cellStyle name="SAPBEXHLevel2X 116" xfId="25974"/>
    <cellStyle name="SAPBEXHLevel2X 117" xfId="26018"/>
    <cellStyle name="SAPBEXHLevel2X 118" xfId="26045"/>
    <cellStyle name="SAPBEXHLevel2X 119" xfId="26071"/>
    <cellStyle name="SAPBEXHLevel2X 12" xfId="20715"/>
    <cellStyle name="SAPBEXHLevel2X 12 2" xfId="20716"/>
    <cellStyle name="SAPBEXHLevel2X 12 2 2" xfId="20717"/>
    <cellStyle name="SAPBEXHLevel2X 12 2 3" xfId="20718"/>
    <cellStyle name="SAPBEXHLevel2X 12 3" xfId="20719"/>
    <cellStyle name="SAPBEXHLevel2X 12 3 2" xfId="20720"/>
    <cellStyle name="SAPBEXHLevel2X 12 4" xfId="20721"/>
    <cellStyle name="SAPBEXHLevel2X 12 5" xfId="20722"/>
    <cellStyle name="SAPBEXHLevel2X 12_Logistica y Vtas" xfId="20723"/>
    <cellStyle name="SAPBEXHLevel2X 120" xfId="26086"/>
    <cellStyle name="SAPBEXHLevel2X 121" xfId="26132"/>
    <cellStyle name="SAPBEXHLevel2X 122" xfId="26158"/>
    <cellStyle name="SAPBEXHLevel2X 123" xfId="26173"/>
    <cellStyle name="SAPBEXHLevel2X 124" xfId="26219"/>
    <cellStyle name="SAPBEXHLevel2X 125" xfId="26249"/>
    <cellStyle name="SAPBEXHLevel2X 126" xfId="26311"/>
    <cellStyle name="SAPBEXHLevel2X 127" xfId="26338"/>
    <cellStyle name="SAPBEXHLevel2X 128" xfId="26365"/>
    <cellStyle name="SAPBEXHLevel2X 129" xfId="26389"/>
    <cellStyle name="SAPBEXHLevel2X 13" xfId="20724"/>
    <cellStyle name="SAPBEXHLevel2X 13 2" xfId="20725"/>
    <cellStyle name="SAPBEXHLevel2X 13 3" xfId="20726"/>
    <cellStyle name="SAPBEXHLevel2X 13 4" xfId="20727"/>
    <cellStyle name="SAPBEXHLevel2X 130" xfId="26413"/>
    <cellStyle name="SAPBEXHLevel2X 131" xfId="26437"/>
    <cellStyle name="SAPBEXHLevel2X 132" xfId="26452"/>
    <cellStyle name="SAPBEXHLevel2X 133" xfId="26519"/>
    <cellStyle name="SAPBEXHLevel2X 134" xfId="26548"/>
    <cellStyle name="SAPBEXHLevel2X 135" xfId="26577"/>
    <cellStyle name="SAPBEXHLevel2X 136" xfId="26605"/>
    <cellStyle name="SAPBEXHLevel2X 137" xfId="26633"/>
    <cellStyle name="SAPBEXHLevel2X 138" xfId="26661"/>
    <cellStyle name="SAPBEXHLevel2X 139" xfId="26689"/>
    <cellStyle name="SAPBEXHLevel2X 14" xfId="20728"/>
    <cellStyle name="SAPBEXHLevel2X 14 2" xfId="20729"/>
    <cellStyle name="SAPBEXHLevel2X 14 3" xfId="20730"/>
    <cellStyle name="SAPBEXHLevel2X 14 4" xfId="20731"/>
    <cellStyle name="SAPBEXHLevel2X 140" xfId="26717"/>
    <cellStyle name="SAPBEXHLevel2X 141" xfId="26744"/>
    <cellStyle name="SAPBEXHLevel2X 142" xfId="26771"/>
    <cellStyle name="SAPBEXHLevel2X 143" xfId="26795"/>
    <cellStyle name="SAPBEXHLevel2X 144" xfId="26819"/>
    <cellStyle name="SAPBEXHLevel2X 145" xfId="26843"/>
    <cellStyle name="SAPBEXHLevel2X 146" xfId="26858"/>
    <cellStyle name="SAPBEXHLevel2X 147" xfId="26921"/>
    <cellStyle name="SAPBEXHLevel2X 148" xfId="26949"/>
    <cellStyle name="SAPBEXHLevel2X 149" xfId="26976"/>
    <cellStyle name="SAPBEXHLevel2X 15" xfId="20732"/>
    <cellStyle name="SAPBEXHLevel2X 15 2" xfId="20733"/>
    <cellStyle name="SAPBEXHLevel2X 150" xfId="27003"/>
    <cellStyle name="SAPBEXHLevel2X 151" xfId="27027"/>
    <cellStyle name="SAPBEXHLevel2X 152" xfId="27051"/>
    <cellStyle name="SAPBEXHLevel2X 153" xfId="27075"/>
    <cellStyle name="SAPBEXHLevel2X 154" xfId="27090"/>
    <cellStyle name="SAPBEXHLevel2X 155" xfId="27157"/>
    <cellStyle name="SAPBEXHLevel2X 156" xfId="27186"/>
    <cellStyle name="SAPBEXHLevel2X 157" xfId="27215"/>
    <cellStyle name="SAPBEXHLevel2X 158" xfId="27243"/>
    <cellStyle name="SAPBEXHLevel2X 159" xfId="27271"/>
    <cellStyle name="SAPBEXHLevel2X 16" xfId="20734"/>
    <cellStyle name="SAPBEXHLevel2X 16 2" xfId="20735"/>
    <cellStyle name="SAPBEXHLevel2X 160" xfId="27299"/>
    <cellStyle name="SAPBEXHLevel2X 161" xfId="27327"/>
    <cellStyle name="SAPBEXHLevel2X 162" xfId="27355"/>
    <cellStyle name="SAPBEXHLevel2X 163" xfId="27382"/>
    <cellStyle name="SAPBEXHLevel2X 164" xfId="27409"/>
    <cellStyle name="SAPBEXHLevel2X 165" xfId="27433"/>
    <cellStyle name="SAPBEXHLevel2X 166" xfId="27457"/>
    <cellStyle name="SAPBEXHLevel2X 167" xfId="27481"/>
    <cellStyle name="SAPBEXHLevel2X 168" xfId="27496"/>
    <cellStyle name="SAPBEXHLevel2X 169" xfId="27568"/>
    <cellStyle name="SAPBEXHLevel2X 17" xfId="20736"/>
    <cellStyle name="SAPBEXHLevel2X 17 2" xfId="20737"/>
    <cellStyle name="SAPBEXHLevel2X 170" xfId="27597"/>
    <cellStyle name="SAPBEXHLevel2X 171" xfId="27626"/>
    <cellStyle name="SAPBEXHLevel2X 172" xfId="27655"/>
    <cellStyle name="SAPBEXHLevel2X 173" xfId="27684"/>
    <cellStyle name="SAPBEXHLevel2X 174" xfId="27713"/>
    <cellStyle name="SAPBEXHLevel2X 175" xfId="27742"/>
    <cellStyle name="SAPBEXHLevel2X 176" xfId="27771"/>
    <cellStyle name="SAPBEXHLevel2X 177" xfId="27800"/>
    <cellStyle name="SAPBEXHLevel2X 178" xfId="27829"/>
    <cellStyle name="SAPBEXHLevel2X 179" xfId="27858"/>
    <cellStyle name="SAPBEXHLevel2X 18" xfId="20738"/>
    <cellStyle name="SAPBEXHLevel2X 18 2" xfId="20739"/>
    <cellStyle name="SAPBEXHLevel2X 180" xfId="27887"/>
    <cellStyle name="SAPBEXHLevel2X 181" xfId="27916"/>
    <cellStyle name="SAPBEXHLevel2X 182" xfId="27945"/>
    <cellStyle name="SAPBEXHLevel2X 183" xfId="27974"/>
    <cellStyle name="SAPBEXHLevel2X 184" xfId="28003"/>
    <cellStyle name="SAPBEXHLevel2X 185" xfId="28032"/>
    <cellStyle name="SAPBEXHLevel2X 186" xfId="28061"/>
    <cellStyle name="SAPBEXHLevel2X 187" xfId="28090"/>
    <cellStyle name="SAPBEXHLevel2X 188" xfId="28119"/>
    <cellStyle name="SAPBEXHLevel2X 189" xfId="28148"/>
    <cellStyle name="SAPBEXHLevel2X 19" xfId="20740"/>
    <cellStyle name="SAPBEXHLevel2X 19 2" xfId="20741"/>
    <cellStyle name="SAPBEXHLevel2X 190" xfId="28177"/>
    <cellStyle name="SAPBEXHLevel2X 191" xfId="28206"/>
    <cellStyle name="SAPBEXHLevel2X 192" xfId="28235"/>
    <cellStyle name="SAPBEXHLevel2X 193" xfId="28264"/>
    <cellStyle name="SAPBEXHLevel2X 194" xfId="28293"/>
    <cellStyle name="SAPBEXHLevel2X 195" xfId="28322"/>
    <cellStyle name="SAPBEXHLevel2X 196" xfId="28351"/>
    <cellStyle name="SAPBEXHLevel2X 197" xfId="28380"/>
    <cellStyle name="SAPBEXHLevel2X 198" xfId="28409"/>
    <cellStyle name="SAPBEXHLevel2X 199" xfId="28438"/>
    <cellStyle name="SAPBEXHLevel2X 2" xfId="91"/>
    <cellStyle name="SAPBEXHLevel2X 2 10" xfId="20742"/>
    <cellStyle name="SAPBEXHLevel2X 2 2" xfId="20743"/>
    <cellStyle name="SAPBEXHLevel2X 2 2 2" xfId="20744"/>
    <cellStyle name="SAPBEXHLevel2X 2 2 2 2" xfId="20745"/>
    <cellStyle name="SAPBEXHLevel2X 2 2 2 3" xfId="20746"/>
    <cellStyle name="SAPBEXHLevel2X 2 2 3" xfId="20747"/>
    <cellStyle name="SAPBEXHLevel2X 2 2 4" xfId="20748"/>
    <cellStyle name="SAPBEXHLevel2X 2 2 5" xfId="20749"/>
    <cellStyle name="SAPBEXHLevel2X 2 2 6" xfId="20750"/>
    <cellStyle name="SAPBEXHLevel2X 2 2_Logistica y Vtas" xfId="20751"/>
    <cellStyle name="SAPBEXHLevel2X 2 3" xfId="20752"/>
    <cellStyle name="SAPBEXHLevel2X 2 3 2" xfId="20753"/>
    <cellStyle name="SAPBEXHLevel2X 2 3 2 2" xfId="20754"/>
    <cellStyle name="SAPBEXHLevel2X 2 3 3" xfId="20755"/>
    <cellStyle name="SAPBEXHLevel2X 2 3 4" xfId="20756"/>
    <cellStyle name="SAPBEXHLevel2X 2 4" xfId="20757"/>
    <cellStyle name="SAPBEXHLevel2X 2 4 2" xfId="20758"/>
    <cellStyle name="SAPBEXHLevel2X 2 5" xfId="20759"/>
    <cellStyle name="SAPBEXHLevel2X 2 6" xfId="20760"/>
    <cellStyle name="SAPBEXHLevel2X 2 7" xfId="20761"/>
    <cellStyle name="SAPBEXHLevel2X 2 8" xfId="20762"/>
    <cellStyle name="SAPBEXHLevel2X 2 9" xfId="20763"/>
    <cellStyle name="SAPBEXHLevel2X 2_ANTES Y DESPUES MB ANA" xfId="20764"/>
    <cellStyle name="SAPBEXHLevel2X 20" xfId="20765"/>
    <cellStyle name="SAPBEXHLevel2X 20 2" xfId="20766"/>
    <cellStyle name="SAPBEXHLevel2X 200" xfId="28466"/>
    <cellStyle name="SAPBEXHLevel2X 201" xfId="28494"/>
    <cellStyle name="SAPBEXHLevel2X 202" xfId="28523"/>
    <cellStyle name="SAPBEXHLevel2X 203" xfId="28552"/>
    <cellStyle name="SAPBEXHLevel2X 204" xfId="28580"/>
    <cellStyle name="SAPBEXHLevel2X 205" xfId="28606"/>
    <cellStyle name="SAPBEXHLevel2X 206" xfId="28632"/>
    <cellStyle name="SAPBEXHLevel2X 207" xfId="28658"/>
    <cellStyle name="SAPBEXHLevel2X 208" xfId="28684"/>
    <cellStyle name="SAPBEXHLevel2X 209" xfId="28710"/>
    <cellStyle name="SAPBEXHLevel2X 21" xfId="20767"/>
    <cellStyle name="SAPBEXHLevel2X 21 2" xfId="20768"/>
    <cellStyle name="SAPBEXHLevel2X 210" xfId="28735"/>
    <cellStyle name="SAPBEXHLevel2X 211" xfId="28760"/>
    <cellStyle name="SAPBEXHLevel2X 212" xfId="28785"/>
    <cellStyle name="SAPBEXHLevel2X 213" xfId="28810"/>
    <cellStyle name="SAPBEXHLevel2X 214" xfId="28835"/>
    <cellStyle name="SAPBEXHLevel2X 215" xfId="28859"/>
    <cellStyle name="SAPBEXHLevel2X 216" xfId="28874"/>
    <cellStyle name="SAPBEXHLevel2X 217" xfId="28976"/>
    <cellStyle name="SAPBEXHLevel2X 218" xfId="29043"/>
    <cellStyle name="SAPBEXHLevel2X 219" xfId="29073"/>
    <cellStyle name="SAPBEXHLevel2X 22" xfId="20769"/>
    <cellStyle name="SAPBEXHLevel2X 22 2" xfId="20770"/>
    <cellStyle name="SAPBEXHLevel2X 220" xfId="29102"/>
    <cellStyle name="SAPBEXHLevel2X 221" xfId="29127"/>
    <cellStyle name="SAPBEXHLevel2X 222" xfId="29148"/>
    <cellStyle name="SAPBEXHLevel2X 223" xfId="29165"/>
    <cellStyle name="SAPBEXHLevel2X 224" xfId="29176"/>
    <cellStyle name="SAPBEXHLevel2X 23" xfId="20771"/>
    <cellStyle name="SAPBEXHLevel2X 23 2" xfId="20772"/>
    <cellStyle name="SAPBEXHLevel2X 24" xfId="20773"/>
    <cellStyle name="SAPBEXHLevel2X 24 2" xfId="20774"/>
    <cellStyle name="SAPBEXHLevel2X 25" xfId="20775"/>
    <cellStyle name="SAPBEXHLevel2X 25 2" xfId="20776"/>
    <cellStyle name="SAPBEXHLevel2X 26" xfId="20777"/>
    <cellStyle name="SAPBEXHLevel2X 26 2" xfId="20778"/>
    <cellStyle name="SAPBEXHLevel2X 27" xfId="20779"/>
    <cellStyle name="SAPBEXHLevel2X 27 2" xfId="20780"/>
    <cellStyle name="SAPBEXHLevel2X 28" xfId="20781"/>
    <cellStyle name="SAPBEXHLevel2X 28 2" xfId="20782"/>
    <cellStyle name="SAPBEXHLevel2X 29" xfId="20783"/>
    <cellStyle name="SAPBEXHLevel2X 29 2" xfId="20784"/>
    <cellStyle name="SAPBEXHLevel2X 3" xfId="153"/>
    <cellStyle name="SAPBEXHLevel2X 3 2" xfId="227"/>
    <cellStyle name="SAPBEXHLevel2X 3 2 2" xfId="20787"/>
    <cellStyle name="SAPBEXHLevel2X 3 2 3" xfId="20788"/>
    <cellStyle name="SAPBEXHLevel2X 3 2 4" xfId="20789"/>
    <cellStyle name="SAPBEXHLevel2X 3 2 5" xfId="20790"/>
    <cellStyle name="SAPBEXHLevel2X 3 2 6" xfId="20791"/>
    <cellStyle name="SAPBEXHLevel2X 3 2 7" xfId="20786"/>
    <cellStyle name="SAPBEXHLevel2X 3 3" xfId="20792"/>
    <cellStyle name="SAPBEXHLevel2X 3 3 2" xfId="20793"/>
    <cellStyle name="SAPBEXHLevel2X 3 4" xfId="20794"/>
    <cellStyle name="SAPBEXHLevel2X 3 4 2" xfId="20795"/>
    <cellStyle name="SAPBEXHLevel2X 3 5" xfId="20796"/>
    <cellStyle name="SAPBEXHLevel2X 3 6" xfId="20797"/>
    <cellStyle name="SAPBEXHLevel2X 3 7" xfId="20798"/>
    <cellStyle name="SAPBEXHLevel2X 3 8" xfId="20785"/>
    <cellStyle name="SAPBEXHLevel2X 3_Logistica y Vtas" xfId="20799"/>
    <cellStyle name="SAPBEXHLevel2X 30" xfId="20800"/>
    <cellStyle name="SAPBEXHLevel2X 30 2" xfId="20801"/>
    <cellStyle name="SAPBEXHLevel2X 31" xfId="20802"/>
    <cellStyle name="SAPBEXHLevel2X 31 2" xfId="20803"/>
    <cellStyle name="SAPBEXHLevel2X 32" xfId="20804"/>
    <cellStyle name="SAPBEXHLevel2X 32 2" xfId="20805"/>
    <cellStyle name="SAPBEXHLevel2X 33" xfId="20806"/>
    <cellStyle name="SAPBEXHLevel2X 33 2" xfId="20807"/>
    <cellStyle name="SAPBEXHLevel2X 34" xfId="20808"/>
    <cellStyle name="SAPBEXHLevel2X 34 2" xfId="20809"/>
    <cellStyle name="SAPBEXHLevel2X 35" xfId="20810"/>
    <cellStyle name="SAPBEXHLevel2X 35 2" xfId="20811"/>
    <cellStyle name="SAPBEXHLevel2X 36" xfId="20812"/>
    <cellStyle name="SAPBEXHLevel2X 36 2" xfId="20813"/>
    <cellStyle name="SAPBEXHLevel2X 37" xfId="20814"/>
    <cellStyle name="SAPBEXHLevel2X 37 2" xfId="20815"/>
    <cellStyle name="SAPBEXHLevel2X 38" xfId="20816"/>
    <cellStyle name="SAPBEXHLevel2X 38 2" xfId="20817"/>
    <cellStyle name="SAPBEXHLevel2X 39" xfId="20818"/>
    <cellStyle name="SAPBEXHLevel2X 39 2" xfId="20819"/>
    <cellStyle name="SAPBEXHLevel2X 4" xfId="184"/>
    <cellStyle name="SAPBEXHLevel2X 4 2" xfId="20821"/>
    <cellStyle name="SAPBEXHLevel2X 4 2 2" xfId="20822"/>
    <cellStyle name="SAPBEXHLevel2X 4 2 3" xfId="20823"/>
    <cellStyle name="SAPBEXHLevel2X 4 2 4" xfId="20824"/>
    <cellStyle name="SAPBEXHLevel2X 4 2 5" xfId="20825"/>
    <cellStyle name="SAPBEXHLevel2X 4 3" xfId="20826"/>
    <cellStyle name="SAPBEXHLevel2X 4 3 2" xfId="20827"/>
    <cellStyle name="SAPBEXHLevel2X 4 4" xfId="20828"/>
    <cellStyle name="SAPBEXHLevel2X 4 4 2" xfId="20829"/>
    <cellStyle name="SAPBEXHLevel2X 4 5" xfId="20830"/>
    <cellStyle name="SAPBEXHLevel2X 4 6" xfId="20831"/>
    <cellStyle name="SAPBEXHLevel2X 4 7" xfId="20832"/>
    <cellStyle name="SAPBEXHLevel2X 4 8" xfId="20820"/>
    <cellStyle name="SAPBEXHLevel2X 4_Logistica y Vtas" xfId="20833"/>
    <cellStyle name="SAPBEXHLevel2X 40" xfId="20834"/>
    <cellStyle name="SAPBEXHLevel2X 40 2" xfId="20835"/>
    <cellStyle name="SAPBEXHLevel2X 41" xfId="20836"/>
    <cellStyle name="SAPBEXHLevel2X 41 2" xfId="20837"/>
    <cellStyle name="SAPBEXHLevel2X 42" xfId="20838"/>
    <cellStyle name="SAPBEXHLevel2X 42 2" xfId="20839"/>
    <cellStyle name="SAPBEXHLevel2X 43" xfId="20840"/>
    <cellStyle name="SAPBEXHLevel2X 43 2" xfId="20841"/>
    <cellStyle name="SAPBEXHLevel2X 44" xfId="20842"/>
    <cellStyle name="SAPBEXHLevel2X 44 2" xfId="20843"/>
    <cellStyle name="SAPBEXHLevel2X 45" xfId="20844"/>
    <cellStyle name="SAPBEXHLevel2X 45 2" xfId="20845"/>
    <cellStyle name="SAPBEXHLevel2X 46" xfId="20846"/>
    <cellStyle name="SAPBEXHLevel2X 46 2" xfId="20847"/>
    <cellStyle name="SAPBEXHLevel2X 47" xfId="20848"/>
    <cellStyle name="SAPBEXHLevel2X 48" xfId="20849"/>
    <cellStyle name="SAPBEXHLevel2X 49" xfId="20850"/>
    <cellStyle name="SAPBEXHLevel2X 5" xfId="20851"/>
    <cellStyle name="SAPBEXHLevel2X 5 2" xfId="20852"/>
    <cellStyle name="SAPBEXHLevel2X 5 2 2" xfId="20853"/>
    <cellStyle name="SAPBEXHLevel2X 5 2 3" xfId="20854"/>
    <cellStyle name="SAPBEXHLevel2X 5 2 4" xfId="20855"/>
    <cellStyle name="SAPBEXHLevel2X 5 2 5" xfId="20856"/>
    <cellStyle name="SAPBEXHLevel2X 5 3" xfId="20857"/>
    <cellStyle name="SAPBEXHLevel2X 5 3 2" xfId="20858"/>
    <cellStyle name="SAPBEXHLevel2X 5 4" xfId="20859"/>
    <cellStyle name="SAPBEXHLevel2X 5 5" xfId="20860"/>
    <cellStyle name="SAPBEXHLevel2X 5 6" xfId="20861"/>
    <cellStyle name="SAPBEXHLevel2X 5_Logistica y Vtas" xfId="20862"/>
    <cellStyle name="SAPBEXHLevel2X 50" xfId="20863"/>
    <cellStyle name="SAPBEXHLevel2X 51" xfId="20864"/>
    <cellStyle name="SAPBEXHLevel2X 52" xfId="20695"/>
    <cellStyle name="SAPBEXHLevel2X 53" xfId="24088"/>
    <cellStyle name="SAPBEXHLevel2X 54" xfId="24129"/>
    <cellStyle name="SAPBEXHLevel2X 55" xfId="24144"/>
    <cellStyle name="SAPBEXHLevel2X 56" xfId="24196"/>
    <cellStyle name="SAPBEXHLevel2X 57" xfId="24223"/>
    <cellStyle name="SAPBEXHLevel2X 58" xfId="24249"/>
    <cellStyle name="SAPBEXHLevel2X 59" xfId="24276"/>
    <cellStyle name="SAPBEXHLevel2X 6" xfId="20865"/>
    <cellStyle name="SAPBEXHLevel2X 6 2" xfId="20866"/>
    <cellStyle name="SAPBEXHLevel2X 6 2 2" xfId="20867"/>
    <cellStyle name="SAPBEXHLevel2X 6 2 3" xfId="20868"/>
    <cellStyle name="SAPBEXHLevel2X 6 2 4" xfId="20869"/>
    <cellStyle name="SAPBEXHLevel2X 6 3" xfId="20870"/>
    <cellStyle name="SAPBEXHLevel2X 6 4" xfId="20871"/>
    <cellStyle name="SAPBEXHLevel2X 6 5" xfId="20872"/>
    <cellStyle name="SAPBEXHLevel2X 6 6" xfId="20873"/>
    <cellStyle name="SAPBEXHLevel2X 6_Logistica y Vtas" xfId="20874"/>
    <cellStyle name="SAPBEXHLevel2X 60" xfId="24303"/>
    <cellStyle name="SAPBEXHLevel2X 61" xfId="24330"/>
    <cellStyle name="SAPBEXHLevel2X 62" xfId="24358"/>
    <cellStyle name="SAPBEXHLevel2X 63" xfId="24386"/>
    <cellStyle name="SAPBEXHLevel2X 64" xfId="24414"/>
    <cellStyle name="SAPBEXHLevel2X 65" xfId="24440"/>
    <cellStyle name="SAPBEXHLevel2X 66" xfId="24467"/>
    <cellStyle name="SAPBEXHLevel2X 67" xfId="24494"/>
    <cellStyle name="SAPBEXHLevel2X 68" xfId="24519"/>
    <cellStyle name="SAPBEXHLevel2X 69" xfId="24536"/>
    <cellStyle name="SAPBEXHLevel2X 7" xfId="20875"/>
    <cellStyle name="SAPBEXHLevel2X 7 2" xfId="20876"/>
    <cellStyle name="SAPBEXHLevel2X 7 2 2" xfId="20877"/>
    <cellStyle name="SAPBEXHLevel2X 7 2 3" xfId="20878"/>
    <cellStyle name="SAPBEXHLevel2X 7 2 4" xfId="20879"/>
    <cellStyle name="SAPBEXHLevel2X 7 3" xfId="20880"/>
    <cellStyle name="SAPBEXHLevel2X 7 4" xfId="20881"/>
    <cellStyle name="SAPBEXHLevel2X 7 5" xfId="20882"/>
    <cellStyle name="SAPBEXHLevel2X 7 6" xfId="20883"/>
    <cellStyle name="SAPBEXHLevel2X 7_Logistica y Vtas" xfId="20884"/>
    <cellStyle name="SAPBEXHLevel2X 70" xfId="24585"/>
    <cellStyle name="SAPBEXHLevel2X 71" xfId="24613"/>
    <cellStyle name="SAPBEXHLevel2X 72" xfId="24640"/>
    <cellStyle name="SAPBEXHLevel2X 73" xfId="24668"/>
    <cellStyle name="SAPBEXHLevel2X 74" xfId="24691"/>
    <cellStyle name="SAPBEXHLevel2X 75" xfId="24725"/>
    <cellStyle name="SAPBEXHLevel2X 76" xfId="24751"/>
    <cellStyle name="SAPBEXHLevel2X 77" xfId="24776"/>
    <cellStyle name="SAPBEXHLevel2X 78" xfId="24803"/>
    <cellStyle name="SAPBEXHLevel2X 79" xfId="24829"/>
    <cellStyle name="SAPBEXHLevel2X 8" xfId="20885"/>
    <cellStyle name="SAPBEXHLevel2X 8 2" xfId="20886"/>
    <cellStyle name="SAPBEXHLevel2X 8 2 2" xfId="20887"/>
    <cellStyle name="SAPBEXHLevel2X 8 2 3" xfId="20888"/>
    <cellStyle name="SAPBEXHLevel2X 8 2 4" xfId="20889"/>
    <cellStyle name="SAPBEXHLevel2X 8 3" xfId="20890"/>
    <cellStyle name="SAPBEXHLevel2X 8 4" xfId="20891"/>
    <cellStyle name="SAPBEXHLevel2X 8 5" xfId="20892"/>
    <cellStyle name="SAPBEXHLevel2X 8 6" xfId="20893"/>
    <cellStyle name="SAPBEXHLevel2X 8_Logistica y Vtas" xfId="20894"/>
    <cellStyle name="SAPBEXHLevel2X 80" xfId="24844"/>
    <cellStyle name="SAPBEXHLevel2X 81" xfId="24889"/>
    <cellStyle name="SAPBEXHLevel2X 82" xfId="24916"/>
    <cellStyle name="SAPBEXHLevel2X 83" xfId="24943"/>
    <cellStyle name="SAPBEXHLevel2X 84" xfId="24969"/>
    <cellStyle name="SAPBEXHLevel2X 85" xfId="24987"/>
    <cellStyle name="SAPBEXHLevel2X 86" xfId="25012"/>
    <cellStyle name="SAPBEXHLevel2X 87" xfId="25116"/>
    <cellStyle name="SAPBEXHLevel2X 88" xfId="25090"/>
    <cellStyle name="SAPBEXHLevel2X 89" xfId="25075"/>
    <cellStyle name="SAPBEXHLevel2X 9" xfId="20895"/>
    <cellStyle name="SAPBEXHLevel2X 9 2" xfId="20896"/>
    <cellStyle name="SAPBEXHLevel2X 9 2 2" xfId="20897"/>
    <cellStyle name="SAPBEXHLevel2X 9 2 3" xfId="20898"/>
    <cellStyle name="SAPBEXHLevel2X 9 2 4" xfId="20899"/>
    <cellStyle name="SAPBEXHLevel2X 9 3" xfId="20900"/>
    <cellStyle name="SAPBEXHLevel2X 9 4" xfId="20901"/>
    <cellStyle name="SAPBEXHLevel2X 9 5" xfId="20902"/>
    <cellStyle name="SAPBEXHLevel2X 9 6" xfId="20903"/>
    <cellStyle name="SAPBEXHLevel2X 9_Logistica y Vtas" xfId="20904"/>
    <cellStyle name="SAPBEXHLevel2X 90" xfId="25191"/>
    <cellStyle name="SAPBEXHLevel2X 91" xfId="25310"/>
    <cellStyle name="SAPBEXHLevel2X 92" xfId="25245"/>
    <cellStyle name="SAPBEXHLevel2X 93" xfId="25282"/>
    <cellStyle name="SAPBEXHLevel2X 94" xfId="25375"/>
    <cellStyle name="SAPBEXHLevel2X 95" xfId="25402"/>
    <cellStyle name="SAPBEXHLevel2X 96" xfId="25428"/>
    <cellStyle name="SAPBEXHLevel2X 97" xfId="25448"/>
    <cellStyle name="SAPBEXHLevel2X 98" xfId="25474"/>
    <cellStyle name="SAPBEXHLevel2X 99" xfId="25498"/>
    <cellStyle name="SAPBEXHLevel2X_ IVA mes  Junio2010" xfId="20905"/>
    <cellStyle name="SAPBEXHLevel3" xfId="52"/>
    <cellStyle name="SAPBEXHLevel3 10" xfId="20907"/>
    <cellStyle name="SAPBEXHLevel3 10 2" xfId="20908"/>
    <cellStyle name="SAPBEXHLevel3 10 2 2" xfId="20909"/>
    <cellStyle name="SAPBEXHLevel3 10 2 2 2" xfId="20910"/>
    <cellStyle name="SAPBEXHLevel3 10 2 3" xfId="20911"/>
    <cellStyle name="SAPBEXHLevel3 10 2 4" xfId="20912"/>
    <cellStyle name="SAPBEXHLevel3 10 2 5" xfId="20913"/>
    <cellStyle name="SAPBEXHLevel3 10 3" xfId="20914"/>
    <cellStyle name="SAPBEXHLevel3 10 3 2" xfId="20915"/>
    <cellStyle name="SAPBEXHLevel3 10 3 3" xfId="20916"/>
    <cellStyle name="SAPBEXHLevel3 10 4" xfId="20917"/>
    <cellStyle name="SAPBEXHLevel3 10 4 2" xfId="20918"/>
    <cellStyle name="SAPBEXHLevel3 10 5" xfId="20919"/>
    <cellStyle name="SAPBEXHLevel3 10 6" xfId="20920"/>
    <cellStyle name="SAPBEXHLevel3 10 7" xfId="20921"/>
    <cellStyle name="SAPBEXHLevel3 10_Logistica y Vtas" xfId="20922"/>
    <cellStyle name="SAPBEXHLevel3 100" xfId="24495"/>
    <cellStyle name="SAPBEXHLevel3 101" xfId="24520"/>
    <cellStyle name="SAPBEXHLevel3 102" xfId="24537"/>
    <cellStyle name="SAPBEXHLevel3 103" xfId="24586"/>
    <cellStyle name="SAPBEXHLevel3 104" xfId="24614"/>
    <cellStyle name="SAPBEXHLevel3 105" xfId="24641"/>
    <cellStyle name="SAPBEXHLevel3 106" xfId="24669"/>
    <cellStyle name="SAPBEXHLevel3 107" xfId="24692"/>
    <cellStyle name="SAPBEXHLevel3 108" xfId="24726"/>
    <cellStyle name="SAPBEXHLevel3 109" xfId="24752"/>
    <cellStyle name="SAPBEXHLevel3 11" xfId="20923"/>
    <cellStyle name="SAPBEXHLevel3 11 2" xfId="20924"/>
    <cellStyle name="SAPBEXHLevel3 11 2 2" xfId="20925"/>
    <cellStyle name="SAPBEXHLevel3 11 2 3" xfId="20926"/>
    <cellStyle name="SAPBEXHLevel3 11 2 4" xfId="20927"/>
    <cellStyle name="SAPBEXHLevel3 11 2 5" xfId="20928"/>
    <cellStyle name="SAPBEXHLevel3 11 3" xfId="20929"/>
    <cellStyle name="SAPBEXHLevel3 11 3 2" xfId="20930"/>
    <cellStyle name="SAPBEXHLevel3 11 4" xfId="20931"/>
    <cellStyle name="SAPBEXHLevel3 11 4 2" xfId="20932"/>
    <cellStyle name="SAPBEXHLevel3 11 5" xfId="20933"/>
    <cellStyle name="SAPBEXHLevel3 11 6" xfId="20934"/>
    <cellStyle name="SAPBEXHLevel3 11 7" xfId="20935"/>
    <cellStyle name="SAPBEXHLevel3 11 8" xfId="20936"/>
    <cellStyle name="SAPBEXHLevel3 11_Logistica y Vtas" xfId="20937"/>
    <cellStyle name="SAPBEXHLevel3 110" xfId="24777"/>
    <cellStyle name="SAPBEXHLevel3 111" xfId="24804"/>
    <cellStyle name="SAPBEXHLevel3 112" xfId="24830"/>
    <cellStyle name="SAPBEXHLevel3 113" xfId="24845"/>
    <cellStyle name="SAPBEXHLevel3 114" xfId="24890"/>
    <cellStyle name="SAPBEXHLevel3 115" xfId="24917"/>
    <cellStyle name="SAPBEXHLevel3 116" xfId="24944"/>
    <cellStyle name="SAPBEXHLevel3 117" xfId="24970"/>
    <cellStyle name="SAPBEXHLevel3 118" xfId="24988"/>
    <cellStyle name="SAPBEXHLevel3 119" xfId="25040"/>
    <cellStyle name="SAPBEXHLevel3 12" xfId="20938"/>
    <cellStyle name="SAPBEXHLevel3 12 2" xfId="20939"/>
    <cellStyle name="SAPBEXHLevel3 12 2 2" xfId="20940"/>
    <cellStyle name="SAPBEXHLevel3 12 2 3" xfId="20941"/>
    <cellStyle name="SAPBEXHLevel3 12 2 4" xfId="20942"/>
    <cellStyle name="SAPBEXHLevel3 12 2 5" xfId="20943"/>
    <cellStyle name="SAPBEXHLevel3 12 3" xfId="20944"/>
    <cellStyle name="SAPBEXHLevel3 12 3 2" xfId="20945"/>
    <cellStyle name="SAPBEXHLevel3 12 4" xfId="20946"/>
    <cellStyle name="SAPBEXHLevel3 12 4 2" xfId="20947"/>
    <cellStyle name="SAPBEXHLevel3 12 5" xfId="20948"/>
    <cellStyle name="SAPBEXHLevel3 12 6" xfId="20949"/>
    <cellStyle name="SAPBEXHLevel3 12_Logistica y Vtas" xfId="20950"/>
    <cellStyle name="SAPBEXHLevel3 120" xfId="25013"/>
    <cellStyle name="SAPBEXHLevel3 121" xfId="25115"/>
    <cellStyle name="SAPBEXHLevel3 122" xfId="25089"/>
    <cellStyle name="SAPBEXHLevel3 123" xfId="25047"/>
    <cellStyle name="SAPBEXHLevel3 124" xfId="25074"/>
    <cellStyle name="SAPBEXHLevel3 125" xfId="25219"/>
    <cellStyle name="SAPBEXHLevel3 126" xfId="25192"/>
    <cellStyle name="SAPBEXHLevel3 127" xfId="25309"/>
    <cellStyle name="SAPBEXHLevel3 128" xfId="25273"/>
    <cellStyle name="SAPBEXHLevel3 129" xfId="25246"/>
    <cellStyle name="SAPBEXHLevel3 13" xfId="20951"/>
    <cellStyle name="SAPBEXHLevel3 13 2" xfId="20952"/>
    <cellStyle name="SAPBEXHLevel3 13 2 2" xfId="20953"/>
    <cellStyle name="SAPBEXHLevel3 13 2 3" xfId="20954"/>
    <cellStyle name="SAPBEXHLevel3 13 3" xfId="20955"/>
    <cellStyle name="SAPBEXHLevel3 13 3 2" xfId="20956"/>
    <cellStyle name="SAPBEXHLevel3 13 4" xfId="20957"/>
    <cellStyle name="SAPBEXHLevel3 13 5" xfId="20958"/>
    <cellStyle name="SAPBEXHLevel3 13 6" xfId="20959"/>
    <cellStyle name="SAPBEXHLevel3 130" xfId="25281"/>
    <cellStyle name="SAPBEXHLevel3 131" xfId="25376"/>
    <cellStyle name="SAPBEXHLevel3 132" xfId="25403"/>
    <cellStyle name="SAPBEXHLevel3 133" xfId="25429"/>
    <cellStyle name="SAPBEXHLevel3 134" xfId="25449"/>
    <cellStyle name="SAPBEXHLevel3 135" xfId="25475"/>
    <cellStyle name="SAPBEXHLevel3 136" xfId="25499"/>
    <cellStyle name="SAPBEXHLevel3 137" xfId="25542"/>
    <cellStyle name="SAPBEXHLevel3 138" xfId="25568"/>
    <cellStyle name="SAPBEXHLevel3 139" xfId="25583"/>
    <cellStyle name="SAPBEXHLevel3 14" xfId="20960"/>
    <cellStyle name="SAPBEXHLevel3 14 2" xfId="20961"/>
    <cellStyle name="SAPBEXHLevel3 14 2 2" xfId="20962"/>
    <cellStyle name="SAPBEXHLevel3 14 3" xfId="20963"/>
    <cellStyle name="SAPBEXHLevel3 14 4" xfId="20964"/>
    <cellStyle name="SAPBEXHLevel3 14 5" xfId="20965"/>
    <cellStyle name="SAPBEXHLevel3 14 6" xfId="20966"/>
    <cellStyle name="SAPBEXHLevel3 140" xfId="25626"/>
    <cellStyle name="SAPBEXHLevel3 141" xfId="25652"/>
    <cellStyle name="SAPBEXHLevel3 142" xfId="25667"/>
    <cellStyle name="SAPBEXHLevel3 143" xfId="25710"/>
    <cellStyle name="SAPBEXHLevel3 144" xfId="25736"/>
    <cellStyle name="SAPBEXHLevel3 145" xfId="25751"/>
    <cellStyle name="SAPBEXHLevel3 146" xfId="25794"/>
    <cellStyle name="SAPBEXHLevel3 147" xfId="25820"/>
    <cellStyle name="SAPBEXHLevel3 148" xfId="25838"/>
    <cellStyle name="SAPBEXHLevel3 149" xfId="25863"/>
    <cellStyle name="SAPBEXHLevel3 15" xfId="20967"/>
    <cellStyle name="SAPBEXHLevel3 15 2" xfId="20968"/>
    <cellStyle name="SAPBEXHLevel3 15 2 2" xfId="20969"/>
    <cellStyle name="SAPBEXHLevel3 15 3" xfId="20970"/>
    <cellStyle name="SAPBEXHLevel3 15 4" xfId="20971"/>
    <cellStyle name="SAPBEXHLevel3 15 5" xfId="20972"/>
    <cellStyle name="SAPBEXHLevel3 150" xfId="25907"/>
    <cellStyle name="SAPBEXHLevel3 151" xfId="25934"/>
    <cellStyle name="SAPBEXHLevel3 152" xfId="25960"/>
    <cellStyle name="SAPBEXHLevel3 153" xfId="25975"/>
    <cellStyle name="SAPBEXHLevel3 154" xfId="26019"/>
    <cellStyle name="SAPBEXHLevel3 155" xfId="26046"/>
    <cellStyle name="SAPBEXHLevel3 156" xfId="26072"/>
    <cellStyle name="SAPBEXHLevel3 157" xfId="26087"/>
    <cellStyle name="SAPBEXHLevel3 158" xfId="26133"/>
    <cellStyle name="SAPBEXHLevel3 159" xfId="26159"/>
    <cellStyle name="SAPBEXHLevel3 16" xfId="20973"/>
    <cellStyle name="SAPBEXHLevel3 16 2" xfId="20974"/>
    <cellStyle name="SAPBEXHLevel3 16 2 2" xfId="20975"/>
    <cellStyle name="SAPBEXHLevel3 16 3" xfId="20976"/>
    <cellStyle name="SAPBEXHLevel3 16 4" xfId="20977"/>
    <cellStyle name="SAPBEXHLevel3 16 5" xfId="20978"/>
    <cellStyle name="SAPBEXHLevel3 160" xfId="26174"/>
    <cellStyle name="SAPBEXHLevel3 161" xfId="26220"/>
    <cellStyle name="SAPBEXHLevel3 162" xfId="26250"/>
    <cellStyle name="SAPBEXHLevel3 163" xfId="26312"/>
    <cellStyle name="SAPBEXHLevel3 164" xfId="26339"/>
    <cellStyle name="SAPBEXHLevel3 165" xfId="26366"/>
    <cellStyle name="SAPBEXHLevel3 166" xfId="26390"/>
    <cellStyle name="SAPBEXHLevel3 167" xfId="26414"/>
    <cellStyle name="SAPBEXHLevel3 168" xfId="26438"/>
    <cellStyle name="SAPBEXHLevel3 169" xfId="26453"/>
    <cellStyle name="SAPBEXHLevel3 17" xfId="20979"/>
    <cellStyle name="SAPBEXHLevel3 17 2" xfId="20980"/>
    <cellStyle name="SAPBEXHLevel3 17 2 2" xfId="20981"/>
    <cellStyle name="SAPBEXHLevel3 17 3" xfId="20982"/>
    <cellStyle name="SAPBEXHLevel3 17 4" xfId="20983"/>
    <cellStyle name="SAPBEXHLevel3 17 5" xfId="20984"/>
    <cellStyle name="SAPBEXHLevel3 170" xfId="26520"/>
    <cellStyle name="SAPBEXHLevel3 171" xfId="26549"/>
    <cellStyle name="SAPBEXHLevel3 172" xfId="26578"/>
    <cellStyle name="SAPBEXHLevel3 173" xfId="26606"/>
    <cellStyle name="SAPBEXHLevel3 174" xfId="26634"/>
    <cellStyle name="SAPBEXHLevel3 175" xfId="26662"/>
    <cellStyle name="SAPBEXHLevel3 176" xfId="26690"/>
    <cellStyle name="SAPBEXHLevel3 177" xfId="26718"/>
    <cellStyle name="SAPBEXHLevel3 178" xfId="26745"/>
    <cellStyle name="SAPBEXHLevel3 179" xfId="26772"/>
    <cellStyle name="SAPBEXHLevel3 18" xfId="20985"/>
    <cellStyle name="SAPBEXHLevel3 18 2" xfId="20986"/>
    <cellStyle name="SAPBEXHLevel3 18 2 2" xfId="20987"/>
    <cellStyle name="SAPBEXHLevel3 18 3" xfId="20988"/>
    <cellStyle name="SAPBEXHLevel3 18 4" xfId="20989"/>
    <cellStyle name="SAPBEXHLevel3 18 5" xfId="20990"/>
    <cellStyle name="SAPBEXHLevel3 180" xfId="26796"/>
    <cellStyle name="SAPBEXHLevel3 181" xfId="26820"/>
    <cellStyle name="SAPBEXHLevel3 182" xfId="26844"/>
    <cellStyle name="SAPBEXHLevel3 183" xfId="26859"/>
    <cellStyle name="SAPBEXHLevel3 184" xfId="26922"/>
    <cellStyle name="SAPBEXHLevel3 185" xfId="26950"/>
    <cellStyle name="SAPBEXHLevel3 186" xfId="26977"/>
    <cellStyle name="SAPBEXHLevel3 187" xfId="27004"/>
    <cellStyle name="SAPBEXHLevel3 188" xfId="27028"/>
    <cellStyle name="SAPBEXHLevel3 189" xfId="27052"/>
    <cellStyle name="SAPBEXHLevel3 19" xfId="20991"/>
    <cellStyle name="SAPBEXHLevel3 19 2" xfId="20992"/>
    <cellStyle name="SAPBEXHLevel3 19 2 2" xfId="20993"/>
    <cellStyle name="SAPBEXHLevel3 19 3" xfId="20994"/>
    <cellStyle name="SAPBEXHLevel3 19 4" xfId="20995"/>
    <cellStyle name="SAPBEXHLevel3 19 5" xfId="20996"/>
    <cellStyle name="SAPBEXHLevel3 190" xfId="27076"/>
    <cellStyle name="SAPBEXHLevel3 191" xfId="27091"/>
    <cellStyle name="SAPBEXHLevel3 192" xfId="27158"/>
    <cellStyle name="SAPBEXHLevel3 193" xfId="27187"/>
    <cellStyle name="SAPBEXHLevel3 194" xfId="27216"/>
    <cellStyle name="SAPBEXHLevel3 195" xfId="27244"/>
    <cellStyle name="SAPBEXHLevel3 196" xfId="27272"/>
    <cellStyle name="SAPBEXHLevel3 197" xfId="27300"/>
    <cellStyle name="SAPBEXHLevel3 198" xfId="27328"/>
    <cellStyle name="SAPBEXHLevel3 199" xfId="27356"/>
    <cellStyle name="SAPBEXHLevel3 2" xfId="92"/>
    <cellStyle name="SAPBEXHLevel3 2 10" xfId="20998"/>
    <cellStyle name="SAPBEXHLevel3 2 10 2" xfId="20999"/>
    <cellStyle name="SAPBEXHLevel3 2 10 3" xfId="21000"/>
    <cellStyle name="SAPBEXHLevel3 2 11" xfId="21001"/>
    <cellStyle name="SAPBEXHLevel3 2 11 2" xfId="21002"/>
    <cellStyle name="SAPBEXHLevel3 2 12" xfId="21003"/>
    <cellStyle name="SAPBEXHLevel3 2 12 2" xfId="21004"/>
    <cellStyle name="SAPBEXHLevel3 2 13" xfId="21005"/>
    <cellStyle name="SAPBEXHLevel3 2 13 2" xfId="21006"/>
    <cellStyle name="SAPBEXHLevel3 2 14" xfId="21007"/>
    <cellStyle name="SAPBEXHLevel3 2 14 2" xfId="21008"/>
    <cellStyle name="SAPBEXHLevel3 2 15" xfId="21009"/>
    <cellStyle name="SAPBEXHLevel3 2 15 2" xfId="21010"/>
    <cellStyle name="SAPBEXHLevel3 2 16" xfId="21011"/>
    <cellStyle name="SAPBEXHLevel3 2 16 2" xfId="21012"/>
    <cellStyle name="SAPBEXHLevel3 2 17" xfId="21013"/>
    <cellStyle name="SAPBEXHLevel3 2 18" xfId="21014"/>
    <cellStyle name="SAPBEXHLevel3 2 19" xfId="21015"/>
    <cellStyle name="SAPBEXHLevel3 2 2" xfId="21016"/>
    <cellStyle name="SAPBEXHLevel3 2 2 2" xfId="21017"/>
    <cellStyle name="SAPBEXHLevel3 2 2 2 2" xfId="21018"/>
    <cellStyle name="SAPBEXHLevel3 2 2 2 3" xfId="21019"/>
    <cellStyle name="SAPBEXHLevel3 2 2 2 4" xfId="21020"/>
    <cellStyle name="SAPBEXHLevel3 2 2 3" xfId="21021"/>
    <cellStyle name="SAPBEXHLevel3 2 2 3 2" xfId="21022"/>
    <cellStyle name="SAPBEXHLevel3 2 2 4" xfId="21023"/>
    <cellStyle name="SAPBEXHLevel3 2 2 5" xfId="21024"/>
    <cellStyle name="SAPBEXHLevel3 2 2_Logistica y Vtas" xfId="21025"/>
    <cellStyle name="SAPBEXHLevel3 2 20" xfId="21026"/>
    <cellStyle name="SAPBEXHLevel3 2 21" xfId="21027"/>
    <cellStyle name="SAPBEXHLevel3 2 22" xfId="20997"/>
    <cellStyle name="SAPBEXHLevel3 2 3" xfId="21028"/>
    <cellStyle name="SAPBEXHLevel3 2 3 2" xfId="21029"/>
    <cellStyle name="SAPBEXHLevel3 2 3 2 2" xfId="21030"/>
    <cellStyle name="SAPBEXHLevel3 2 3 3" xfId="21031"/>
    <cellStyle name="SAPBEXHLevel3 2 3 4" xfId="21032"/>
    <cellStyle name="SAPBEXHLevel3 2 3 5" xfId="21033"/>
    <cellStyle name="SAPBEXHLevel3 2 4" xfId="21034"/>
    <cellStyle name="SAPBEXHLevel3 2 4 2" xfId="21035"/>
    <cellStyle name="SAPBEXHLevel3 2 4 3" xfId="21036"/>
    <cellStyle name="SAPBEXHLevel3 2 4 4" xfId="21037"/>
    <cellStyle name="SAPBEXHLevel3 2 5" xfId="21038"/>
    <cellStyle name="SAPBEXHLevel3 2 5 2" xfId="21039"/>
    <cellStyle name="SAPBEXHLevel3 2 6" xfId="21040"/>
    <cellStyle name="SAPBEXHLevel3 2 6 2" xfId="21041"/>
    <cellStyle name="SAPBEXHLevel3 2 7" xfId="21042"/>
    <cellStyle name="SAPBEXHLevel3 2 7 2" xfId="21043"/>
    <cellStyle name="SAPBEXHLevel3 2 8" xfId="21044"/>
    <cellStyle name="SAPBEXHLevel3 2 8 2" xfId="21045"/>
    <cellStyle name="SAPBEXHLevel3 2 9" xfId="21046"/>
    <cellStyle name="SAPBEXHLevel3 2 9 2" xfId="21047"/>
    <cellStyle name="SAPBEXHLevel3 2_ANTES Y DESPUES MB ANA" xfId="21048"/>
    <cellStyle name="SAPBEXHLevel3 20" xfId="21049"/>
    <cellStyle name="SAPBEXHLevel3 20 2" xfId="21050"/>
    <cellStyle name="SAPBEXHLevel3 20 2 2" xfId="21051"/>
    <cellStyle name="SAPBEXHLevel3 20 3" xfId="21052"/>
    <cellStyle name="SAPBEXHLevel3 20 4" xfId="21053"/>
    <cellStyle name="SAPBEXHLevel3 20 5" xfId="21054"/>
    <cellStyle name="SAPBEXHLevel3 200" xfId="27383"/>
    <cellStyle name="SAPBEXHLevel3 201" xfId="27410"/>
    <cellStyle name="SAPBEXHLevel3 202" xfId="27434"/>
    <cellStyle name="SAPBEXHLevel3 203" xfId="27458"/>
    <cellStyle name="SAPBEXHLevel3 204" xfId="27482"/>
    <cellStyle name="SAPBEXHLevel3 205" xfId="27497"/>
    <cellStyle name="SAPBEXHLevel3 206" xfId="27569"/>
    <cellStyle name="SAPBEXHLevel3 207" xfId="27598"/>
    <cellStyle name="SAPBEXHLevel3 208" xfId="27627"/>
    <cellStyle name="SAPBEXHLevel3 209" xfId="27656"/>
    <cellStyle name="SAPBEXHLevel3 21" xfId="21055"/>
    <cellStyle name="SAPBEXHLevel3 21 2" xfId="21056"/>
    <cellStyle name="SAPBEXHLevel3 21 2 2" xfId="21057"/>
    <cellStyle name="SAPBEXHLevel3 21 3" xfId="21058"/>
    <cellStyle name="SAPBEXHLevel3 21 4" xfId="21059"/>
    <cellStyle name="SAPBEXHLevel3 21 5" xfId="21060"/>
    <cellStyle name="SAPBEXHLevel3 210" xfId="27685"/>
    <cellStyle name="SAPBEXHLevel3 211" xfId="27714"/>
    <cellStyle name="SAPBEXHLevel3 212" xfId="27743"/>
    <cellStyle name="SAPBEXHLevel3 213" xfId="27772"/>
    <cellStyle name="SAPBEXHLevel3 214" xfId="27801"/>
    <cellStyle name="SAPBEXHLevel3 215" xfId="27830"/>
    <cellStyle name="SAPBEXHLevel3 216" xfId="27859"/>
    <cellStyle name="SAPBEXHLevel3 217" xfId="27888"/>
    <cellStyle name="SAPBEXHLevel3 218" xfId="27917"/>
    <cellStyle name="SAPBEXHLevel3 219" xfId="27946"/>
    <cellStyle name="SAPBEXHLevel3 22" xfId="21061"/>
    <cellStyle name="SAPBEXHLevel3 22 2" xfId="21062"/>
    <cellStyle name="SAPBEXHLevel3 22 2 2" xfId="21063"/>
    <cellStyle name="SAPBEXHLevel3 22 3" xfId="21064"/>
    <cellStyle name="SAPBEXHLevel3 22 4" xfId="21065"/>
    <cellStyle name="SAPBEXHLevel3 22 5" xfId="21066"/>
    <cellStyle name="SAPBEXHLevel3 220" xfId="27975"/>
    <cellStyle name="SAPBEXHLevel3 221" xfId="28004"/>
    <cellStyle name="SAPBEXHLevel3 222" xfId="28033"/>
    <cellStyle name="SAPBEXHLevel3 223" xfId="28062"/>
    <cellStyle name="SAPBEXHLevel3 224" xfId="28091"/>
    <cellStyle name="SAPBEXHLevel3 225" xfId="28120"/>
    <cellStyle name="SAPBEXHLevel3 226" xfId="28149"/>
    <cellStyle name="SAPBEXHLevel3 227" xfId="28178"/>
    <cellStyle name="SAPBEXHLevel3 228" xfId="28207"/>
    <cellStyle name="SAPBEXHLevel3 229" xfId="28236"/>
    <cellStyle name="SAPBEXHLevel3 23" xfId="21067"/>
    <cellStyle name="SAPBEXHLevel3 23 2" xfId="21068"/>
    <cellStyle name="SAPBEXHLevel3 23 2 2" xfId="21069"/>
    <cellStyle name="SAPBEXHLevel3 23 3" xfId="21070"/>
    <cellStyle name="SAPBEXHLevel3 23 4" xfId="21071"/>
    <cellStyle name="SAPBEXHLevel3 23 5" xfId="21072"/>
    <cellStyle name="SAPBEXHLevel3 230" xfId="28265"/>
    <cellStyle name="SAPBEXHLevel3 231" xfId="28294"/>
    <cellStyle name="SAPBEXHLevel3 232" xfId="28323"/>
    <cellStyle name="SAPBEXHLevel3 233" xfId="28352"/>
    <cellStyle name="SAPBEXHLevel3 234" xfId="28381"/>
    <cellStyle name="SAPBEXHLevel3 235" xfId="28410"/>
    <cellStyle name="SAPBEXHLevel3 236" xfId="28439"/>
    <cellStyle name="SAPBEXHLevel3 237" xfId="28467"/>
    <cellStyle name="SAPBEXHLevel3 238" xfId="28495"/>
    <cellStyle name="SAPBEXHLevel3 239" xfId="28524"/>
    <cellStyle name="SAPBEXHLevel3 24" xfId="21073"/>
    <cellStyle name="SAPBEXHLevel3 24 2" xfId="21074"/>
    <cellStyle name="SAPBEXHLevel3 24 2 2" xfId="21075"/>
    <cellStyle name="SAPBEXHLevel3 24 3" xfId="21076"/>
    <cellStyle name="SAPBEXHLevel3 24 4" xfId="21077"/>
    <cellStyle name="SAPBEXHLevel3 24 5" xfId="21078"/>
    <cellStyle name="SAPBEXHLevel3 240" xfId="28553"/>
    <cellStyle name="SAPBEXHLevel3 241" xfId="28581"/>
    <cellStyle name="SAPBEXHLevel3 242" xfId="28607"/>
    <cellStyle name="SAPBEXHLevel3 243" xfId="28633"/>
    <cellStyle name="SAPBEXHLevel3 244" xfId="28659"/>
    <cellStyle name="SAPBEXHLevel3 245" xfId="28685"/>
    <cellStyle name="SAPBEXHLevel3 246" xfId="28711"/>
    <cellStyle name="SAPBEXHLevel3 247" xfId="28736"/>
    <cellStyle name="SAPBEXHLevel3 248" xfId="28761"/>
    <cellStyle name="SAPBEXHLevel3 249" xfId="28786"/>
    <cellStyle name="SAPBEXHLevel3 25" xfId="21079"/>
    <cellStyle name="SAPBEXHLevel3 25 2" xfId="21080"/>
    <cellStyle name="SAPBEXHLevel3 25 2 2" xfId="21081"/>
    <cellStyle name="SAPBEXHLevel3 25 3" xfId="21082"/>
    <cellStyle name="SAPBEXHLevel3 25 4" xfId="21083"/>
    <cellStyle name="SAPBEXHLevel3 25 5" xfId="21084"/>
    <cellStyle name="SAPBEXHLevel3 250" xfId="28811"/>
    <cellStyle name="SAPBEXHLevel3 251" xfId="28836"/>
    <cellStyle name="SAPBEXHLevel3 252" xfId="28860"/>
    <cellStyle name="SAPBEXHLevel3 253" xfId="28875"/>
    <cellStyle name="SAPBEXHLevel3 254" xfId="28977"/>
    <cellStyle name="SAPBEXHLevel3 255" xfId="29044"/>
    <cellStyle name="SAPBEXHLevel3 256" xfId="29074"/>
    <cellStyle name="SAPBEXHLevel3 257" xfId="29103"/>
    <cellStyle name="SAPBEXHLevel3 258" xfId="29128"/>
    <cellStyle name="SAPBEXHLevel3 259" xfId="29149"/>
    <cellStyle name="SAPBEXHLevel3 26" xfId="21085"/>
    <cellStyle name="SAPBEXHLevel3 26 2" xfId="21086"/>
    <cellStyle name="SAPBEXHLevel3 26 2 2" xfId="21087"/>
    <cellStyle name="SAPBEXHLevel3 26 3" xfId="21088"/>
    <cellStyle name="SAPBEXHLevel3 26 4" xfId="21089"/>
    <cellStyle name="SAPBEXHLevel3 26 5" xfId="21090"/>
    <cellStyle name="SAPBEXHLevel3 260" xfId="29166"/>
    <cellStyle name="SAPBEXHLevel3 261" xfId="29177"/>
    <cellStyle name="SAPBEXHLevel3 27" xfId="21091"/>
    <cellStyle name="SAPBEXHLevel3 27 2" xfId="21092"/>
    <cellStyle name="SAPBEXHLevel3 27 2 2" xfId="21093"/>
    <cellStyle name="SAPBEXHLevel3 27 3" xfId="21094"/>
    <cellStyle name="SAPBEXHLevel3 27 4" xfId="21095"/>
    <cellStyle name="SAPBEXHLevel3 27 5" xfId="21096"/>
    <cellStyle name="SAPBEXHLevel3 28" xfId="21097"/>
    <cellStyle name="SAPBEXHLevel3 28 2" xfId="21098"/>
    <cellStyle name="SAPBEXHLevel3 28 2 2" xfId="21099"/>
    <cellStyle name="SAPBEXHLevel3 28 3" xfId="21100"/>
    <cellStyle name="SAPBEXHLevel3 28 4" xfId="21101"/>
    <cellStyle name="SAPBEXHLevel3 28 5" xfId="21102"/>
    <cellStyle name="SAPBEXHLevel3 29" xfId="21103"/>
    <cellStyle name="SAPBEXHLevel3 29 2" xfId="21104"/>
    <cellStyle name="SAPBEXHLevel3 29 3" xfId="21105"/>
    <cellStyle name="SAPBEXHLevel3 29 4" xfId="21106"/>
    <cellStyle name="SAPBEXHLevel3 3" xfId="21107"/>
    <cellStyle name="SAPBEXHLevel3 3 2" xfId="21108"/>
    <cellStyle name="SAPBEXHLevel3 3 2 2" xfId="21109"/>
    <cellStyle name="SAPBEXHLevel3 3 2 2 2" xfId="21110"/>
    <cellStyle name="SAPBEXHLevel3 3 2 3" xfId="21111"/>
    <cellStyle name="SAPBEXHLevel3 3 2 4" xfId="21112"/>
    <cellStyle name="SAPBEXHLevel3 3 2 5" xfId="21113"/>
    <cellStyle name="SAPBEXHLevel3 3 3" xfId="21114"/>
    <cellStyle name="SAPBEXHLevel3 3 3 2" xfId="21115"/>
    <cellStyle name="SAPBEXHLevel3 3 3 3" xfId="21116"/>
    <cellStyle name="SAPBEXHLevel3 3 4" xfId="21117"/>
    <cellStyle name="SAPBEXHLevel3 3 4 2" xfId="21118"/>
    <cellStyle name="SAPBEXHLevel3 3 5" xfId="21119"/>
    <cellStyle name="SAPBEXHLevel3 3 6" xfId="21120"/>
    <cellStyle name="SAPBEXHLevel3 3 7" xfId="21121"/>
    <cellStyle name="SAPBEXHLevel3 3 8" xfId="21122"/>
    <cellStyle name="SAPBEXHLevel3 3 9" xfId="28978"/>
    <cellStyle name="SAPBEXHLevel3 3_Logistica y Vtas" xfId="21123"/>
    <cellStyle name="SAPBEXHLevel3 30" xfId="21124"/>
    <cellStyle name="SAPBEXHLevel3 30 2" xfId="21125"/>
    <cellStyle name="SAPBEXHLevel3 30 3" xfId="21126"/>
    <cellStyle name="SAPBEXHLevel3 30 4" xfId="21127"/>
    <cellStyle name="SAPBEXHLevel3 31" xfId="21128"/>
    <cellStyle name="SAPBEXHLevel3 31 2" xfId="21129"/>
    <cellStyle name="SAPBEXHLevel3 31 3" xfId="21130"/>
    <cellStyle name="SAPBEXHLevel3 31 4" xfId="21131"/>
    <cellStyle name="SAPBEXHLevel3 32" xfId="21132"/>
    <cellStyle name="SAPBEXHLevel3 32 2" xfId="21133"/>
    <cellStyle name="SAPBEXHLevel3 32 3" xfId="21134"/>
    <cellStyle name="SAPBEXHLevel3 32 4" xfId="21135"/>
    <cellStyle name="SAPBEXHLevel3 33" xfId="21136"/>
    <cellStyle name="SAPBEXHLevel3 33 2" xfId="21137"/>
    <cellStyle name="SAPBEXHLevel3 33 3" xfId="21138"/>
    <cellStyle name="SAPBEXHLevel3 34" xfId="21139"/>
    <cellStyle name="SAPBEXHLevel3 34 2" xfId="21140"/>
    <cellStyle name="SAPBEXHLevel3 34 3" xfId="21141"/>
    <cellStyle name="SAPBEXHLevel3 35" xfId="21142"/>
    <cellStyle name="SAPBEXHLevel3 35 2" xfId="21143"/>
    <cellStyle name="SAPBEXHLevel3 35 3" xfId="21144"/>
    <cellStyle name="SAPBEXHLevel3 36" xfId="21145"/>
    <cellStyle name="SAPBEXHLevel3 36 2" xfId="21146"/>
    <cellStyle name="SAPBEXHLevel3 36 3" xfId="21147"/>
    <cellStyle name="SAPBEXHLevel3 37" xfId="21148"/>
    <cellStyle name="SAPBEXHLevel3 37 2" xfId="21149"/>
    <cellStyle name="SAPBEXHLevel3 38" xfId="21150"/>
    <cellStyle name="SAPBEXHLevel3 38 2" xfId="21151"/>
    <cellStyle name="SAPBEXHLevel3 39" xfId="21152"/>
    <cellStyle name="SAPBEXHLevel3 39 2" xfId="21153"/>
    <cellStyle name="SAPBEXHLevel3 4" xfId="21154"/>
    <cellStyle name="SAPBEXHLevel3 4 2" xfId="21155"/>
    <cellStyle name="SAPBEXHLevel3 4 2 2" xfId="21156"/>
    <cellStyle name="SAPBEXHLevel3 4 2 2 2" xfId="21157"/>
    <cellStyle name="SAPBEXHLevel3 4 2 3" xfId="21158"/>
    <cellStyle name="SAPBEXHLevel3 4 2 4" xfId="21159"/>
    <cellStyle name="SAPBEXHLevel3 4 2 5" xfId="21160"/>
    <cellStyle name="SAPBEXHLevel3 4 3" xfId="21161"/>
    <cellStyle name="SAPBEXHLevel3 4 3 2" xfId="21162"/>
    <cellStyle name="SAPBEXHLevel3 4 3 3" xfId="21163"/>
    <cellStyle name="SAPBEXHLevel3 4 4" xfId="21164"/>
    <cellStyle name="SAPBEXHLevel3 4 4 2" xfId="21165"/>
    <cellStyle name="SAPBEXHLevel3 4 5" xfId="21166"/>
    <cellStyle name="SAPBEXHLevel3 4 6" xfId="21167"/>
    <cellStyle name="SAPBEXHLevel3 4 7" xfId="21168"/>
    <cellStyle name="SAPBEXHLevel3 4_Logistica y Vtas" xfId="21169"/>
    <cellStyle name="SAPBEXHLevel3 40" xfId="21170"/>
    <cellStyle name="SAPBEXHLevel3 40 2" xfId="21171"/>
    <cellStyle name="SAPBEXHLevel3 41" xfId="21172"/>
    <cellStyle name="SAPBEXHLevel3 41 2" xfId="21173"/>
    <cellStyle name="SAPBEXHLevel3 42" xfId="21174"/>
    <cellStyle name="SAPBEXHLevel3 42 2" xfId="21175"/>
    <cellStyle name="SAPBEXHLevel3 43" xfId="21176"/>
    <cellStyle name="SAPBEXHLevel3 43 2" xfId="21177"/>
    <cellStyle name="SAPBEXHLevel3 44" xfId="21178"/>
    <cellStyle name="SAPBEXHLevel3 44 2" xfId="21179"/>
    <cellStyle name="SAPBEXHLevel3 45" xfId="21180"/>
    <cellStyle name="SAPBEXHLevel3 45 2" xfId="21181"/>
    <cellStyle name="SAPBEXHLevel3 46" xfId="21182"/>
    <cellStyle name="SAPBEXHLevel3 46 2" xfId="21183"/>
    <cellStyle name="SAPBEXHLevel3 47" xfId="21184"/>
    <cellStyle name="SAPBEXHLevel3 48" xfId="21185"/>
    <cellStyle name="SAPBEXHLevel3 49" xfId="21186"/>
    <cellStyle name="SAPBEXHLevel3 5" xfId="21187"/>
    <cellStyle name="SAPBEXHLevel3 5 2" xfId="21188"/>
    <cellStyle name="SAPBEXHLevel3 5 2 2" xfId="21189"/>
    <cellStyle name="SAPBEXHLevel3 5 2 2 2" xfId="21190"/>
    <cellStyle name="SAPBEXHLevel3 5 2 3" xfId="21191"/>
    <cellStyle name="SAPBEXHLevel3 5 2 4" xfId="21192"/>
    <cellStyle name="SAPBEXHLevel3 5 2 5" xfId="21193"/>
    <cellStyle name="SAPBEXHLevel3 5 3" xfId="21194"/>
    <cellStyle name="SAPBEXHLevel3 5 3 2" xfId="21195"/>
    <cellStyle name="SAPBEXHLevel3 5 3 3" xfId="21196"/>
    <cellStyle name="SAPBEXHLevel3 5 4" xfId="21197"/>
    <cellStyle name="SAPBEXHLevel3 5 4 2" xfId="21198"/>
    <cellStyle name="SAPBEXHLevel3 5 5" xfId="21199"/>
    <cellStyle name="SAPBEXHLevel3 5 6" xfId="21200"/>
    <cellStyle name="SAPBEXHLevel3 5 7" xfId="21201"/>
    <cellStyle name="SAPBEXHLevel3 5_Logistica y Vtas" xfId="21202"/>
    <cellStyle name="SAPBEXHLevel3 50" xfId="21203"/>
    <cellStyle name="SAPBEXHLevel3 51" xfId="21204"/>
    <cellStyle name="SAPBEXHLevel3 52" xfId="21205"/>
    <cellStyle name="SAPBEXHLevel3 53" xfId="21206"/>
    <cellStyle name="SAPBEXHLevel3 54" xfId="21207"/>
    <cellStyle name="SAPBEXHLevel3 55" xfId="21208"/>
    <cellStyle name="SAPBEXHLevel3 56" xfId="21209"/>
    <cellStyle name="SAPBEXHLevel3 57" xfId="21210"/>
    <cellStyle name="SAPBEXHLevel3 58" xfId="21211"/>
    <cellStyle name="SAPBEXHLevel3 59" xfId="21212"/>
    <cellStyle name="SAPBEXHLevel3 6" xfId="21213"/>
    <cellStyle name="SAPBEXHLevel3 6 2" xfId="21214"/>
    <cellStyle name="SAPBEXHLevel3 6 2 2" xfId="21215"/>
    <cellStyle name="SAPBEXHLevel3 6 2 2 2" xfId="21216"/>
    <cellStyle name="SAPBEXHLevel3 6 2 3" xfId="21217"/>
    <cellStyle name="SAPBEXHLevel3 6 2 4" xfId="21218"/>
    <cellStyle name="SAPBEXHLevel3 6 2 5" xfId="21219"/>
    <cellStyle name="SAPBEXHLevel3 6 3" xfId="21220"/>
    <cellStyle name="SAPBEXHLevel3 6 3 2" xfId="21221"/>
    <cellStyle name="SAPBEXHLevel3 6 3 3" xfId="21222"/>
    <cellStyle name="SAPBEXHLevel3 6 4" xfId="21223"/>
    <cellStyle name="SAPBEXHLevel3 6 4 2" xfId="21224"/>
    <cellStyle name="SAPBEXHLevel3 6 5" xfId="21225"/>
    <cellStyle name="SAPBEXHLevel3 6 6" xfId="21226"/>
    <cellStyle name="SAPBEXHLevel3 6 7" xfId="21227"/>
    <cellStyle name="SAPBEXHLevel3 6_Logistica y Vtas" xfId="21228"/>
    <cellStyle name="SAPBEXHLevel3 60" xfId="21229"/>
    <cellStyle name="SAPBEXHLevel3 61" xfId="21230"/>
    <cellStyle name="SAPBEXHLevel3 62" xfId="21231"/>
    <cellStyle name="SAPBEXHLevel3 63" xfId="21232"/>
    <cellStyle name="SAPBEXHLevel3 64" xfId="21233"/>
    <cellStyle name="SAPBEXHLevel3 65" xfId="21234"/>
    <cellStyle name="SAPBEXHLevel3 66" xfId="21235"/>
    <cellStyle name="SAPBEXHLevel3 67" xfId="21236"/>
    <cellStyle name="SAPBEXHLevel3 68" xfId="21237"/>
    <cellStyle name="SAPBEXHLevel3 69" xfId="21238"/>
    <cellStyle name="SAPBEXHLevel3 7" xfId="21239"/>
    <cellStyle name="SAPBEXHLevel3 7 2" xfId="21240"/>
    <cellStyle name="SAPBEXHLevel3 7 2 2" xfId="21241"/>
    <cellStyle name="SAPBEXHLevel3 7 2 2 2" xfId="21242"/>
    <cellStyle name="SAPBEXHLevel3 7 2 3" xfId="21243"/>
    <cellStyle name="SAPBEXHLevel3 7 2 4" xfId="21244"/>
    <cellStyle name="SAPBEXHLevel3 7 2 5" xfId="21245"/>
    <cellStyle name="SAPBEXHLevel3 7 3" xfId="21246"/>
    <cellStyle name="SAPBEXHLevel3 7 3 2" xfId="21247"/>
    <cellStyle name="SAPBEXHLevel3 7 3 3" xfId="21248"/>
    <cellStyle name="SAPBEXHLevel3 7 4" xfId="21249"/>
    <cellStyle name="SAPBEXHLevel3 7 4 2" xfId="21250"/>
    <cellStyle name="SAPBEXHLevel3 7 5" xfId="21251"/>
    <cellStyle name="SAPBEXHLevel3 7 6" xfId="21252"/>
    <cellStyle name="SAPBEXHLevel3 7 7" xfId="21253"/>
    <cellStyle name="SAPBEXHLevel3 7_Logistica y Vtas" xfId="21254"/>
    <cellStyle name="SAPBEXHLevel3 70" xfId="21255"/>
    <cellStyle name="SAPBEXHLevel3 71" xfId="21256"/>
    <cellStyle name="SAPBEXHLevel3 72" xfId="21257"/>
    <cellStyle name="SAPBEXHLevel3 73" xfId="21258"/>
    <cellStyle name="SAPBEXHLevel3 74" xfId="21259"/>
    <cellStyle name="SAPBEXHLevel3 75" xfId="21260"/>
    <cellStyle name="SAPBEXHLevel3 76" xfId="21261"/>
    <cellStyle name="SAPBEXHLevel3 77" xfId="21262"/>
    <cellStyle name="SAPBEXHLevel3 78" xfId="21263"/>
    <cellStyle name="SAPBEXHLevel3 79" xfId="21264"/>
    <cellStyle name="SAPBEXHLevel3 8" xfId="21265"/>
    <cellStyle name="SAPBEXHLevel3 8 2" xfId="21266"/>
    <cellStyle name="SAPBEXHLevel3 8 2 2" xfId="21267"/>
    <cellStyle name="SAPBEXHLevel3 8 2 2 2" xfId="21268"/>
    <cellStyle name="SAPBEXHLevel3 8 2 3" xfId="21269"/>
    <cellStyle name="SAPBEXHLevel3 8 2 4" xfId="21270"/>
    <cellStyle name="SAPBEXHLevel3 8 2 5" xfId="21271"/>
    <cellStyle name="SAPBEXHLevel3 8 3" xfId="21272"/>
    <cellStyle name="SAPBEXHLevel3 8 3 2" xfId="21273"/>
    <cellStyle name="SAPBEXHLevel3 8 3 3" xfId="21274"/>
    <cellStyle name="SAPBEXHLevel3 8 4" xfId="21275"/>
    <cellStyle name="SAPBEXHLevel3 8 4 2" xfId="21276"/>
    <cellStyle name="SAPBEXHLevel3 8 5" xfId="21277"/>
    <cellStyle name="SAPBEXHLevel3 8 6" xfId="21278"/>
    <cellStyle name="SAPBEXHLevel3 8 7" xfId="21279"/>
    <cellStyle name="SAPBEXHLevel3 8_Logistica y Vtas" xfId="21280"/>
    <cellStyle name="SAPBEXHLevel3 80" xfId="21281"/>
    <cellStyle name="SAPBEXHLevel3 81" xfId="21282"/>
    <cellStyle name="SAPBEXHLevel3 82" xfId="21283"/>
    <cellStyle name="SAPBEXHLevel3 83" xfId="21284"/>
    <cellStyle name="SAPBEXHLevel3 84" xfId="21285"/>
    <cellStyle name="SAPBEXHLevel3 85" xfId="20906"/>
    <cellStyle name="SAPBEXHLevel3 86" xfId="24089"/>
    <cellStyle name="SAPBEXHLevel3 87" xfId="24130"/>
    <cellStyle name="SAPBEXHLevel3 88" xfId="24145"/>
    <cellStyle name="SAPBEXHLevel3 89" xfId="24197"/>
    <cellStyle name="SAPBEXHLevel3 9" xfId="21286"/>
    <cellStyle name="SAPBEXHLevel3 9 2" xfId="21287"/>
    <cellStyle name="SAPBEXHLevel3 9 2 2" xfId="21288"/>
    <cellStyle name="SAPBEXHLevel3 9 2 2 2" xfId="21289"/>
    <cellStyle name="SAPBEXHLevel3 9 2 3" xfId="21290"/>
    <cellStyle name="SAPBEXHLevel3 9 2 4" xfId="21291"/>
    <cellStyle name="SAPBEXHLevel3 9 2 5" xfId="21292"/>
    <cellStyle name="SAPBEXHLevel3 9 3" xfId="21293"/>
    <cellStyle name="SAPBEXHLevel3 9 3 2" xfId="21294"/>
    <cellStyle name="SAPBEXHLevel3 9 3 3" xfId="21295"/>
    <cellStyle name="SAPBEXHLevel3 9 4" xfId="21296"/>
    <cellStyle name="SAPBEXHLevel3 9 4 2" xfId="21297"/>
    <cellStyle name="SAPBEXHLevel3 9 5" xfId="21298"/>
    <cellStyle name="SAPBEXHLevel3 9 6" xfId="21299"/>
    <cellStyle name="SAPBEXHLevel3 9 7" xfId="21300"/>
    <cellStyle name="SAPBEXHLevel3 9_Logistica y Vtas" xfId="21301"/>
    <cellStyle name="SAPBEXHLevel3 90" xfId="24224"/>
    <cellStyle name="SAPBEXHLevel3 91" xfId="24250"/>
    <cellStyle name="SAPBEXHLevel3 92" xfId="24277"/>
    <cellStyle name="SAPBEXHLevel3 93" xfId="24304"/>
    <cellStyle name="SAPBEXHLevel3 94" xfId="24331"/>
    <cellStyle name="SAPBEXHLevel3 95" xfId="24359"/>
    <cellStyle name="SAPBEXHLevel3 96" xfId="24387"/>
    <cellStyle name="SAPBEXHLevel3 97" xfId="24415"/>
    <cellStyle name="SAPBEXHLevel3 98" xfId="24441"/>
    <cellStyle name="SAPBEXHLevel3 99" xfId="24468"/>
    <cellStyle name="SAPBEXHLevel3_1Modelo Plantillas Mandato SISS Junio 09 entrega" xfId="21302"/>
    <cellStyle name="SAPBEXHLevel3X" xfId="53"/>
    <cellStyle name="SAPBEXHLevel3X 10" xfId="21304"/>
    <cellStyle name="SAPBEXHLevel3X 10 2" xfId="21305"/>
    <cellStyle name="SAPBEXHLevel3X 10 2 2" xfId="21306"/>
    <cellStyle name="SAPBEXHLevel3X 10 2 3" xfId="21307"/>
    <cellStyle name="SAPBEXHLevel3X 10 2 4" xfId="21308"/>
    <cellStyle name="SAPBEXHLevel3X 10 3" xfId="21309"/>
    <cellStyle name="SAPBEXHLevel3X 10 4" xfId="21310"/>
    <cellStyle name="SAPBEXHLevel3X 10 5" xfId="21311"/>
    <cellStyle name="SAPBEXHLevel3X 10 6" xfId="21312"/>
    <cellStyle name="SAPBEXHLevel3X 10_Logistica y Vtas" xfId="21313"/>
    <cellStyle name="SAPBEXHLevel3X 100" xfId="25543"/>
    <cellStyle name="SAPBEXHLevel3X 101" xfId="25569"/>
    <cellStyle name="SAPBEXHLevel3X 102" xfId="25584"/>
    <cellStyle name="SAPBEXHLevel3X 103" xfId="25627"/>
    <cellStyle name="SAPBEXHLevel3X 104" xfId="25653"/>
    <cellStyle name="SAPBEXHLevel3X 105" xfId="25668"/>
    <cellStyle name="SAPBEXHLevel3X 106" xfId="25711"/>
    <cellStyle name="SAPBEXHLevel3X 107" xfId="25737"/>
    <cellStyle name="SAPBEXHLevel3X 108" xfId="25752"/>
    <cellStyle name="SAPBEXHLevel3X 109" xfId="25795"/>
    <cellStyle name="SAPBEXHLevel3X 11" xfId="21314"/>
    <cellStyle name="SAPBEXHLevel3X 11 2" xfId="21315"/>
    <cellStyle name="SAPBEXHLevel3X 11 2 2" xfId="21316"/>
    <cellStyle name="SAPBEXHLevel3X 11 2 3" xfId="21317"/>
    <cellStyle name="SAPBEXHLevel3X 11 3" xfId="21318"/>
    <cellStyle name="SAPBEXHLevel3X 11 3 2" xfId="21319"/>
    <cellStyle name="SAPBEXHLevel3X 11 4" xfId="21320"/>
    <cellStyle name="SAPBEXHLevel3X 11 5" xfId="21321"/>
    <cellStyle name="SAPBEXHLevel3X 11_Logistica y Vtas" xfId="21322"/>
    <cellStyle name="SAPBEXHLevel3X 110" xfId="25821"/>
    <cellStyle name="SAPBEXHLevel3X 111" xfId="25839"/>
    <cellStyle name="SAPBEXHLevel3X 112" xfId="25864"/>
    <cellStyle name="SAPBEXHLevel3X 113" xfId="25908"/>
    <cellStyle name="SAPBEXHLevel3X 114" xfId="25935"/>
    <cellStyle name="SAPBEXHLevel3X 115" xfId="25961"/>
    <cellStyle name="SAPBEXHLevel3X 116" xfId="25976"/>
    <cellStyle name="SAPBEXHLevel3X 117" xfId="26020"/>
    <cellStyle name="SAPBEXHLevel3X 118" xfId="26047"/>
    <cellStyle name="SAPBEXHLevel3X 119" xfId="26073"/>
    <cellStyle name="SAPBEXHLevel3X 12" xfId="21323"/>
    <cellStyle name="SAPBEXHLevel3X 12 2" xfId="21324"/>
    <cellStyle name="SAPBEXHLevel3X 12 2 2" xfId="21325"/>
    <cellStyle name="SAPBEXHLevel3X 12 2 3" xfId="21326"/>
    <cellStyle name="SAPBEXHLevel3X 12 3" xfId="21327"/>
    <cellStyle name="SAPBEXHLevel3X 12 3 2" xfId="21328"/>
    <cellStyle name="SAPBEXHLevel3X 12 4" xfId="21329"/>
    <cellStyle name="SAPBEXHLevel3X 12 5" xfId="21330"/>
    <cellStyle name="SAPBEXHLevel3X 12_Logistica y Vtas" xfId="21331"/>
    <cellStyle name="SAPBEXHLevel3X 120" xfId="26088"/>
    <cellStyle name="SAPBEXHLevel3X 121" xfId="26134"/>
    <cellStyle name="SAPBEXHLevel3X 122" xfId="26160"/>
    <cellStyle name="SAPBEXHLevel3X 123" xfId="26175"/>
    <cellStyle name="SAPBEXHLevel3X 124" xfId="26221"/>
    <cellStyle name="SAPBEXHLevel3X 125" xfId="26251"/>
    <cellStyle name="SAPBEXHLevel3X 126" xfId="26313"/>
    <cellStyle name="SAPBEXHLevel3X 127" xfId="26340"/>
    <cellStyle name="SAPBEXHLevel3X 128" xfId="26367"/>
    <cellStyle name="SAPBEXHLevel3X 129" xfId="26391"/>
    <cellStyle name="SAPBEXHLevel3X 13" xfId="21332"/>
    <cellStyle name="SAPBEXHLevel3X 13 2" xfId="21333"/>
    <cellStyle name="SAPBEXHLevel3X 13 3" xfId="21334"/>
    <cellStyle name="SAPBEXHLevel3X 13 4" xfId="21335"/>
    <cellStyle name="SAPBEXHLevel3X 130" xfId="26415"/>
    <cellStyle name="SAPBEXHLevel3X 131" xfId="26439"/>
    <cellStyle name="SAPBEXHLevel3X 132" xfId="26454"/>
    <cellStyle name="SAPBEXHLevel3X 133" xfId="26521"/>
    <cellStyle name="SAPBEXHLevel3X 134" xfId="26550"/>
    <cellStyle name="SAPBEXHLevel3X 135" xfId="26579"/>
    <cellStyle name="SAPBEXHLevel3X 136" xfId="26607"/>
    <cellStyle name="SAPBEXHLevel3X 137" xfId="26635"/>
    <cellStyle name="SAPBEXHLevel3X 138" xfId="26663"/>
    <cellStyle name="SAPBEXHLevel3X 139" xfId="26691"/>
    <cellStyle name="SAPBEXHLevel3X 14" xfId="21336"/>
    <cellStyle name="SAPBEXHLevel3X 14 2" xfId="21337"/>
    <cellStyle name="SAPBEXHLevel3X 14 3" xfId="21338"/>
    <cellStyle name="SAPBEXHLevel3X 14 4" xfId="21339"/>
    <cellStyle name="SAPBEXHLevel3X 140" xfId="26719"/>
    <cellStyle name="SAPBEXHLevel3X 141" xfId="26746"/>
    <cellStyle name="SAPBEXHLevel3X 142" xfId="26773"/>
    <cellStyle name="SAPBEXHLevel3X 143" xfId="26797"/>
    <cellStyle name="SAPBEXHLevel3X 144" xfId="26821"/>
    <cellStyle name="SAPBEXHLevel3X 145" xfId="26845"/>
    <cellStyle name="SAPBEXHLevel3X 146" xfId="26860"/>
    <cellStyle name="SAPBEXHLevel3X 147" xfId="26923"/>
    <cellStyle name="SAPBEXHLevel3X 148" xfId="26951"/>
    <cellStyle name="SAPBEXHLevel3X 149" xfId="26978"/>
    <cellStyle name="SAPBEXHLevel3X 15" xfId="21340"/>
    <cellStyle name="SAPBEXHLevel3X 15 2" xfId="21341"/>
    <cellStyle name="SAPBEXHLevel3X 150" xfId="27005"/>
    <cellStyle name="SAPBEXHLevel3X 151" xfId="27029"/>
    <cellStyle name="SAPBEXHLevel3X 152" xfId="27053"/>
    <cellStyle name="SAPBEXHLevel3X 153" xfId="27077"/>
    <cellStyle name="SAPBEXHLevel3X 154" xfId="27092"/>
    <cellStyle name="SAPBEXHLevel3X 155" xfId="27159"/>
    <cellStyle name="SAPBEXHLevel3X 156" xfId="27188"/>
    <cellStyle name="SAPBEXHLevel3X 157" xfId="27217"/>
    <cellStyle name="SAPBEXHLevel3X 158" xfId="27245"/>
    <cellStyle name="SAPBEXHLevel3X 159" xfId="27273"/>
    <cellStyle name="SAPBEXHLevel3X 16" xfId="21342"/>
    <cellStyle name="SAPBEXHLevel3X 16 2" xfId="21343"/>
    <cellStyle name="SAPBEXHLevel3X 160" xfId="27301"/>
    <cellStyle name="SAPBEXHLevel3X 161" xfId="27329"/>
    <cellStyle name="SAPBEXHLevel3X 162" xfId="27357"/>
    <cellStyle name="SAPBEXHLevel3X 163" xfId="27384"/>
    <cellStyle name="SAPBEXHLevel3X 164" xfId="27411"/>
    <cellStyle name="SAPBEXHLevel3X 165" xfId="27435"/>
    <cellStyle name="SAPBEXHLevel3X 166" xfId="27459"/>
    <cellStyle name="SAPBEXHLevel3X 167" xfId="27483"/>
    <cellStyle name="SAPBEXHLevel3X 168" xfId="27498"/>
    <cellStyle name="SAPBEXHLevel3X 169" xfId="27570"/>
    <cellStyle name="SAPBEXHLevel3X 17" xfId="21344"/>
    <cellStyle name="SAPBEXHLevel3X 17 2" xfId="21345"/>
    <cellStyle name="SAPBEXHLevel3X 170" xfId="27599"/>
    <cellStyle name="SAPBEXHLevel3X 171" xfId="27628"/>
    <cellStyle name="SAPBEXHLevel3X 172" xfId="27657"/>
    <cellStyle name="SAPBEXHLevel3X 173" xfId="27686"/>
    <cellStyle name="SAPBEXHLevel3X 174" xfId="27715"/>
    <cellStyle name="SAPBEXHLevel3X 175" xfId="27744"/>
    <cellStyle name="SAPBEXHLevel3X 176" xfId="27773"/>
    <cellStyle name="SAPBEXHLevel3X 177" xfId="27802"/>
    <cellStyle name="SAPBEXHLevel3X 178" xfId="27831"/>
    <cellStyle name="SAPBEXHLevel3X 179" xfId="27860"/>
    <cellStyle name="SAPBEXHLevel3X 18" xfId="21346"/>
    <cellStyle name="SAPBEXHLevel3X 18 2" xfId="21347"/>
    <cellStyle name="SAPBEXHLevel3X 180" xfId="27889"/>
    <cellStyle name="SAPBEXHLevel3X 181" xfId="27918"/>
    <cellStyle name="SAPBEXHLevel3X 182" xfId="27947"/>
    <cellStyle name="SAPBEXHLevel3X 183" xfId="27976"/>
    <cellStyle name="SAPBEXHLevel3X 184" xfId="28005"/>
    <cellStyle name="SAPBEXHLevel3X 185" xfId="28034"/>
    <cellStyle name="SAPBEXHLevel3X 186" xfId="28063"/>
    <cellStyle name="SAPBEXHLevel3X 187" xfId="28092"/>
    <cellStyle name="SAPBEXHLevel3X 188" xfId="28121"/>
    <cellStyle name="SAPBEXHLevel3X 189" xfId="28150"/>
    <cellStyle name="SAPBEXHLevel3X 19" xfId="21348"/>
    <cellStyle name="SAPBEXHLevel3X 19 2" xfId="21349"/>
    <cellStyle name="SAPBEXHLevel3X 190" xfId="28179"/>
    <cellStyle name="SAPBEXHLevel3X 191" xfId="28208"/>
    <cellStyle name="SAPBEXHLevel3X 192" xfId="28237"/>
    <cellStyle name="SAPBEXHLevel3X 193" xfId="28266"/>
    <cellStyle name="SAPBEXHLevel3X 194" xfId="28295"/>
    <cellStyle name="SAPBEXHLevel3X 195" xfId="28324"/>
    <cellStyle name="SAPBEXHLevel3X 196" xfId="28353"/>
    <cellStyle name="SAPBEXHLevel3X 197" xfId="28382"/>
    <cellStyle name="SAPBEXHLevel3X 198" xfId="28411"/>
    <cellStyle name="SAPBEXHLevel3X 199" xfId="28440"/>
    <cellStyle name="SAPBEXHLevel3X 2" xfId="93"/>
    <cellStyle name="SAPBEXHLevel3X 2 10" xfId="21350"/>
    <cellStyle name="SAPBEXHLevel3X 2 2" xfId="21351"/>
    <cellStyle name="SAPBEXHLevel3X 2 2 2" xfId="21352"/>
    <cellStyle name="SAPBEXHLevel3X 2 2 2 2" xfId="21353"/>
    <cellStyle name="SAPBEXHLevel3X 2 2 2 3" xfId="21354"/>
    <cellStyle name="SAPBEXHLevel3X 2 2 3" xfId="21355"/>
    <cellStyle name="SAPBEXHLevel3X 2 2 4" xfId="21356"/>
    <cellStyle name="SAPBEXHLevel3X 2 2 5" xfId="21357"/>
    <cellStyle name="SAPBEXHLevel3X 2 2 6" xfId="21358"/>
    <cellStyle name="SAPBEXHLevel3X 2 2_Logistica y Vtas" xfId="21359"/>
    <cellStyle name="SAPBEXHLevel3X 2 3" xfId="21360"/>
    <cellStyle name="SAPBEXHLevel3X 2 3 2" xfId="21361"/>
    <cellStyle name="SAPBEXHLevel3X 2 3 2 2" xfId="21362"/>
    <cellStyle name="SAPBEXHLevel3X 2 3 3" xfId="21363"/>
    <cellStyle name="SAPBEXHLevel3X 2 3 4" xfId="21364"/>
    <cellStyle name="SAPBEXHLevel3X 2 4" xfId="21365"/>
    <cellStyle name="SAPBEXHLevel3X 2 4 2" xfId="21366"/>
    <cellStyle name="SAPBEXHLevel3X 2 5" xfId="21367"/>
    <cellStyle name="SAPBEXHLevel3X 2 6" xfId="21368"/>
    <cellStyle name="SAPBEXHLevel3X 2 7" xfId="21369"/>
    <cellStyle name="SAPBEXHLevel3X 2 8" xfId="21370"/>
    <cellStyle name="SAPBEXHLevel3X 2 9" xfId="21371"/>
    <cellStyle name="SAPBEXHLevel3X 2_ANTES Y DESPUES MB ANA" xfId="21372"/>
    <cellStyle name="SAPBEXHLevel3X 20" xfId="21373"/>
    <cellStyle name="SAPBEXHLevel3X 20 2" xfId="21374"/>
    <cellStyle name="SAPBEXHLevel3X 200" xfId="28468"/>
    <cellStyle name="SAPBEXHLevel3X 201" xfId="28496"/>
    <cellStyle name="SAPBEXHLevel3X 202" xfId="28525"/>
    <cellStyle name="SAPBEXHLevel3X 203" xfId="28554"/>
    <cellStyle name="SAPBEXHLevel3X 204" xfId="28582"/>
    <cellStyle name="SAPBEXHLevel3X 205" xfId="28608"/>
    <cellStyle name="SAPBEXHLevel3X 206" xfId="28634"/>
    <cellStyle name="SAPBEXHLevel3X 207" xfId="28660"/>
    <cellStyle name="SAPBEXHLevel3X 208" xfId="28686"/>
    <cellStyle name="SAPBEXHLevel3X 209" xfId="28712"/>
    <cellStyle name="SAPBEXHLevel3X 21" xfId="21375"/>
    <cellStyle name="SAPBEXHLevel3X 21 2" xfId="21376"/>
    <cellStyle name="SAPBEXHLevel3X 210" xfId="28737"/>
    <cellStyle name="SAPBEXHLevel3X 211" xfId="28762"/>
    <cellStyle name="SAPBEXHLevel3X 212" xfId="28787"/>
    <cellStyle name="SAPBEXHLevel3X 213" xfId="28812"/>
    <cellStyle name="SAPBEXHLevel3X 214" xfId="28837"/>
    <cellStyle name="SAPBEXHLevel3X 215" xfId="28861"/>
    <cellStyle name="SAPBEXHLevel3X 216" xfId="28876"/>
    <cellStyle name="SAPBEXHLevel3X 217" xfId="28979"/>
    <cellStyle name="SAPBEXHLevel3X 218" xfId="29047"/>
    <cellStyle name="SAPBEXHLevel3X 219" xfId="29077"/>
    <cellStyle name="SAPBEXHLevel3X 22" xfId="21377"/>
    <cellStyle name="SAPBEXHLevel3X 22 2" xfId="21378"/>
    <cellStyle name="SAPBEXHLevel3X 220" xfId="29106"/>
    <cellStyle name="SAPBEXHLevel3X 221" xfId="29130"/>
    <cellStyle name="SAPBEXHLevel3X 222" xfId="29150"/>
    <cellStyle name="SAPBEXHLevel3X 223" xfId="29167"/>
    <cellStyle name="SAPBEXHLevel3X 224" xfId="29178"/>
    <cellStyle name="SAPBEXHLevel3X 23" xfId="21379"/>
    <cellStyle name="SAPBEXHLevel3X 23 2" xfId="21380"/>
    <cellStyle name="SAPBEXHLevel3X 24" xfId="21381"/>
    <cellStyle name="SAPBEXHLevel3X 24 2" xfId="21382"/>
    <cellStyle name="SAPBEXHLevel3X 25" xfId="21383"/>
    <cellStyle name="SAPBEXHLevel3X 25 2" xfId="21384"/>
    <cellStyle name="SAPBEXHLevel3X 26" xfId="21385"/>
    <cellStyle name="SAPBEXHLevel3X 26 2" xfId="21386"/>
    <cellStyle name="SAPBEXHLevel3X 27" xfId="21387"/>
    <cellStyle name="SAPBEXHLevel3X 27 2" xfId="21388"/>
    <cellStyle name="SAPBEXHLevel3X 28" xfId="21389"/>
    <cellStyle name="SAPBEXHLevel3X 28 2" xfId="21390"/>
    <cellStyle name="SAPBEXHLevel3X 29" xfId="21391"/>
    <cellStyle name="SAPBEXHLevel3X 29 2" xfId="21392"/>
    <cellStyle name="SAPBEXHLevel3X 3" xfId="155"/>
    <cellStyle name="SAPBEXHLevel3X 3 2" xfId="228"/>
    <cellStyle name="SAPBEXHLevel3X 3 2 2" xfId="21395"/>
    <cellStyle name="SAPBEXHLevel3X 3 2 3" xfId="21396"/>
    <cellStyle name="SAPBEXHLevel3X 3 2 4" xfId="21397"/>
    <cellStyle name="SAPBEXHLevel3X 3 2 5" xfId="21398"/>
    <cellStyle name="SAPBEXHLevel3X 3 2 6" xfId="21399"/>
    <cellStyle name="SAPBEXHLevel3X 3 2 7" xfId="21394"/>
    <cellStyle name="SAPBEXHLevel3X 3 3" xfId="21400"/>
    <cellStyle name="SAPBEXHLevel3X 3 3 2" xfId="21401"/>
    <cellStyle name="SAPBEXHLevel3X 3 4" xfId="21402"/>
    <cellStyle name="SAPBEXHLevel3X 3 4 2" xfId="21403"/>
    <cellStyle name="SAPBEXHLevel3X 3 5" xfId="21404"/>
    <cellStyle name="SAPBEXHLevel3X 3 6" xfId="21405"/>
    <cellStyle name="SAPBEXHLevel3X 3 7" xfId="21406"/>
    <cellStyle name="SAPBEXHLevel3X 3 8" xfId="21393"/>
    <cellStyle name="SAPBEXHLevel3X 3_Logistica y Vtas" xfId="21407"/>
    <cellStyle name="SAPBEXHLevel3X 30" xfId="21408"/>
    <cellStyle name="SAPBEXHLevel3X 30 2" xfId="21409"/>
    <cellStyle name="SAPBEXHLevel3X 31" xfId="21410"/>
    <cellStyle name="SAPBEXHLevel3X 31 2" xfId="21411"/>
    <cellStyle name="SAPBEXHLevel3X 32" xfId="21412"/>
    <cellStyle name="SAPBEXHLevel3X 32 2" xfId="21413"/>
    <cellStyle name="SAPBEXHLevel3X 33" xfId="21414"/>
    <cellStyle name="SAPBEXHLevel3X 33 2" xfId="21415"/>
    <cellStyle name="SAPBEXHLevel3X 34" xfId="21416"/>
    <cellStyle name="SAPBEXHLevel3X 34 2" xfId="21417"/>
    <cellStyle name="SAPBEXHLevel3X 35" xfId="21418"/>
    <cellStyle name="SAPBEXHLevel3X 35 2" xfId="21419"/>
    <cellStyle name="SAPBEXHLevel3X 36" xfId="21420"/>
    <cellStyle name="SAPBEXHLevel3X 36 2" xfId="21421"/>
    <cellStyle name="SAPBEXHLevel3X 37" xfId="21422"/>
    <cellStyle name="SAPBEXHLevel3X 37 2" xfId="21423"/>
    <cellStyle name="SAPBEXHLevel3X 38" xfId="21424"/>
    <cellStyle name="SAPBEXHLevel3X 38 2" xfId="21425"/>
    <cellStyle name="SAPBEXHLevel3X 39" xfId="21426"/>
    <cellStyle name="SAPBEXHLevel3X 39 2" xfId="21427"/>
    <cellStyle name="SAPBEXHLevel3X 4" xfId="185"/>
    <cellStyle name="SAPBEXHLevel3X 4 2" xfId="21429"/>
    <cellStyle name="SAPBEXHLevel3X 4 2 2" xfId="21430"/>
    <cellStyle name="SAPBEXHLevel3X 4 2 3" xfId="21431"/>
    <cellStyle name="SAPBEXHLevel3X 4 2 4" xfId="21432"/>
    <cellStyle name="SAPBEXHLevel3X 4 2 5" xfId="21433"/>
    <cellStyle name="SAPBEXHLevel3X 4 3" xfId="21434"/>
    <cellStyle name="SAPBEXHLevel3X 4 3 2" xfId="21435"/>
    <cellStyle name="SAPBEXHLevel3X 4 4" xfId="21436"/>
    <cellStyle name="SAPBEXHLevel3X 4 4 2" xfId="21437"/>
    <cellStyle name="SAPBEXHLevel3X 4 5" xfId="21438"/>
    <cellStyle name="SAPBEXHLevel3X 4 6" xfId="21439"/>
    <cellStyle name="SAPBEXHLevel3X 4 7" xfId="21440"/>
    <cellStyle name="SAPBEXHLevel3X 4 8" xfId="21428"/>
    <cellStyle name="SAPBEXHLevel3X 4_Logistica y Vtas" xfId="21441"/>
    <cellStyle name="SAPBEXHLevel3X 40" xfId="21442"/>
    <cellStyle name="SAPBEXHLevel3X 40 2" xfId="21443"/>
    <cellStyle name="SAPBEXHLevel3X 41" xfId="21444"/>
    <cellStyle name="SAPBEXHLevel3X 41 2" xfId="21445"/>
    <cellStyle name="SAPBEXHLevel3X 42" xfId="21446"/>
    <cellStyle name="SAPBEXHLevel3X 42 2" xfId="21447"/>
    <cellStyle name="SAPBEXHLevel3X 43" xfId="21448"/>
    <cellStyle name="SAPBEXHLevel3X 43 2" xfId="21449"/>
    <cellStyle name="SAPBEXHLevel3X 44" xfId="21450"/>
    <cellStyle name="SAPBEXHLevel3X 44 2" xfId="21451"/>
    <cellStyle name="SAPBEXHLevel3X 45" xfId="21452"/>
    <cellStyle name="SAPBEXHLevel3X 45 2" xfId="21453"/>
    <cellStyle name="SAPBEXHLevel3X 46" xfId="21454"/>
    <cellStyle name="SAPBEXHLevel3X 46 2" xfId="21455"/>
    <cellStyle name="SAPBEXHLevel3X 47" xfId="21456"/>
    <cellStyle name="SAPBEXHLevel3X 48" xfId="21457"/>
    <cellStyle name="SAPBEXHLevel3X 49" xfId="21458"/>
    <cellStyle name="SAPBEXHLevel3X 5" xfId="21459"/>
    <cellStyle name="SAPBEXHLevel3X 5 2" xfId="21460"/>
    <cellStyle name="SAPBEXHLevel3X 5 2 2" xfId="21461"/>
    <cellStyle name="SAPBEXHLevel3X 5 2 3" xfId="21462"/>
    <cellStyle name="SAPBEXHLevel3X 5 2 4" xfId="21463"/>
    <cellStyle name="SAPBEXHLevel3X 5 2 5" xfId="21464"/>
    <cellStyle name="SAPBEXHLevel3X 5 3" xfId="21465"/>
    <cellStyle name="SAPBEXHLevel3X 5 3 2" xfId="21466"/>
    <cellStyle name="SAPBEXHLevel3X 5 4" xfId="21467"/>
    <cellStyle name="SAPBEXHLevel3X 5 5" xfId="21468"/>
    <cellStyle name="SAPBEXHLevel3X 5 6" xfId="21469"/>
    <cellStyle name="SAPBEXHLevel3X 5_Logistica y Vtas" xfId="21470"/>
    <cellStyle name="SAPBEXHLevel3X 50" xfId="21471"/>
    <cellStyle name="SAPBEXHLevel3X 51" xfId="21472"/>
    <cellStyle name="SAPBEXHLevel3X 52" xfId="21303"/>
    <cellStyle name="SAPBEXHLevel3X 53" xfId="24090"/>
    <cellStyle name="SAPBEXHLevel3X 54" xfId="24131"/>
    <cellStyle name="SAPBEXHLevel3X 55" xfId="24146"/>
    <cellStyle name="SAPBEXHLevel3X 56" xfId="24198"/>
    <cellStyle name="SAPBEXHLevel3X 57" xfId="24225"/>
    <cellStyle name="SAPBEXHLevel3X 58" xfId="24251"/>
    <cellStyle name="SAPBEXHLevel3X 59" xfId="24278"/>
    <cellStyle name="SAPBEXHLevel3X 6" xfId="21473"/>
    <cellStyle name="SAPBEXHLevel3X 6 2" xfId="21474"/>
    <cellStyle name="SAPBEXHLevel3X 6 2 2" xfId="21475"/>
    <cellStyle name="SAPBEXHLevel3X 6 2 3" xfId="21476"/>
    <cellStyle name="SAPBEXHLevel3X 6 2 4" xfId="21477"/>
    <cellStyle name="SAPBEXHLevel3X 6 3" xfId="21478"/>
    <cellStyle name="SAPBEXHLevel3X 6 4" xfId="21479"/>
    <cellStyle name="SAPBEXHLevel3X 6 5" xfId="21480"/>
    <cellStyle name="SAPBEXHLevel3X 6 6" xfId="21481"/>
    <cellStyle name="SAPBEXHLevel3X 6_Logistica y Vtas" xfId="21482"/>
    <cellStyle name="SAPBEXHLevel3X 60" xfId="24305"/>
    <cellStyle name="SAPBEXHLevel3X 61" xfId="24332"/>
    <cellStyle name="SAPBEXHLevel3X 62" xfId="24360"/>
    <cellStyle name="SAPBEXHLevel3X 63" xfId="24388"/>
    <cellStyle name="SAPBEXHLevel3X 64" xfId="24416"/>
    <cellStyle name="SAPBEXHLevel3X 65" xfId="24442"/>
    <cellStyle name="SAPBEXHLevel3X 66" xfId="24469"/>
    <cellStyle name="SAPBEXHLevel3X 67" xfId="24496"/>
    <cellStyle name="SAPBEXHLevel3X 68" xfId="24521"/>
    <cellStyle name="SAPBEXHLevel3X 69" xfId="24538"/>
    <cellStyle name="SAPBEXHLevel3X 7" xfId="21483"/>
    <cellStyle name="SAPBEXHLevel3X 7 2" xfId="21484"/>
    <cellStyle name="SAPBEXHLevel3X 7 2 2" xfId="21485"/>
    <cellStyle name="SAPBEXHLevel3X 7 2 3" xfId="21486"/>
    <cellStyle name="SAPBEXHLevel3X 7 2 4" xfId="21487"/>
    <cellStyle name="SAPBEXHLevel3X 7 3" xfId="21488"/>
    <cellStyle name="SAPBEXHLevel3X 7 4" xfId="21489"/>
    <cellStyle name="SAPBEXHLevel3X 7 5" xfId="21490"/>
    <cellStyle name="SAPBEXHLevel3X 7 6" xfId="21491"/>
    <cellStyle name="SAPBEXHLevel3X 7_Logistica y Vtas" xfId="21492"/>
    <cellStyle name="SAPBEXHLevel3X 70" xfId="24587"/>
    <cellStyle name="SAPBEXHLevel3X 71" xfId="24615"/>
    <cellStyle name="SAPBEXHLevel3X 72" xfId="24642"/>
    <cellStyle name="SAPBEXHLevel3X 73" xfId="24670"/>
    <cellStyle name="SAPBEXHLevel3X 74" xfId="24693"/>
    <cellStyle name="SAPBEXHLevel3X 75" xfId="24727"/>
    <cellStyle name="SAPBEXHLevel3X 76" xfId="24753"/>
    <cellStyle name="SAPBEXHLevel3X 77" xfId="24778"/>
    <cellStyle name="SAPBEXHLevel3X 78" xfId="24805"/>
    <cellStyle name="SAPBEXHLevel3X 79" xfId="24831"/>
    <cellStyle name="SAPBEXHLevel3X 8" xfId="21493"/>
    <cellStyle name="SAPBEXHLevel3X 8 2" xfId="21494"/>
    <cellStyle name="SAPBEXHLevel3X 8 2 2" xfId="21495"/>
    <cellStyle name="SAPBEXHLevel3X 8 2 3" xfId="21496"/>
    <cellStyle name="SAPBEXHLevel3X 8 2 4" xfId="21497"/>
    <cellStyle name="SAPBEXHLevel3X 8 3" xfId="21498"/>
    <cellStyle name="SAPBEXHLevel3X 8 4" xfId="21499"/>
    <cellStyle name="SAPBEXHLevel3X 8 5" xfId="21500"/>
    <cellStyle name="SAPBEXHLevel3X 8 6" xfId="21501"/>
    <cellStyle name="SAPBEXHLevel3X 8_Logistica y Vtas" xfId="21502"/>
    <cellStyle name="SAPBEXHLevel3X 80" xfId="24846"/>
    <cellStyle name="SAPBEXHLevel3X 81" xfId="24891"/>
    <cellStyle name="SAPBEXHLevel3X 82" xfId="24918"/>
    <cellStyle name="SAPBEXHLevel3X 83" xfId="24945"/>
    <cellStyle name="SAPBEXHLevel3X 84" xfId="24971"/>
    <cellStyle name="SAPBEXHLevel3X 85" xfId="24989"/>
    <cellStyle name="SAPBEXHLevel3X 86" xfId="25014"/>
    <cellStyle name="SAPBEXHLevel3X 87" xfId="25114"/>
    <cellStyle name="SAPBEXHLevel3X 88" xfId="25088"/>
    <cellStyle name="SAPBEXHLevel3X 89" xfId="25073"/>
    <cellStyle name="SAPBEXHLevel3X 9" xfId="21503"/>
    <cellStyle name="SAPBEXHLevel3X 9 2" xfId="21504"/>
    <cellStyle name="SAPBEXHLevel3X 9 2 2" xfId="21505"/>
    <cellStyle name="SAPBEXHLevel3X 9 2 3" xfId="21506"/>
    <cellStyle name="SAPBEXHLevel3X 9 2 4" xfId="21507"/>
    <cellStyle name="SAPBEXHLevel3X 9 3" xfId="21508"/>
    <cellStyle name="SAPBEXHLevel3X 9 4" xfId="21509"/>
    <cellStyle name="SAPBEXHLevel3X 9 5" xfId="21510"/>
    <cellStyle name="SAPBEXHLevel3X 9 6" xfId="21511"/>
    <cellStyle name="SAPBEXHLevel3X 9_Logistica y Vtas" xfId="21512"/>
    <cellStyle name="SAPBEXHLevel3X 90" xfId="25193"/>
    <cellStyle name="SAPBEXHLevel3X 91" xfId="25308"/>
    <cellStyle name="SAPBEXHLevel3X 92" xfId="25247"/>
    <cellStyle name="SAPBEXHLevel3X 93" xfId="25280"/>
    <cellStyle name="SAPBEXHLevel3X 94" xfId="25377"/>
    <cellStyle name="SAPBEXHLevel3X 95" xfId="25404"/>
    <cellStyle name="SAPBEXHLevel3X 96" xfId="25430"/>
    <cellStyle name="SAPBEXHLevel3X 97" xfId="25450"/>
    <cellStyle name="SAPBEXHLevel3X 98" xfId="25476"/>
    <cellStyle name="SAPBEXHLevel3X 99" xfId="25500"/>
    <cellStyle name="SAPBEXHLevel3X_ IVA mes  Junio2010" xfId="21513"/>
    <cellStyle name="SAPBEXinputData" xfId="54"/>
    <cellStyle name="SAPBEXinputData 10" xfId="21515"/>
    <cellStyle name="SAPBEXinputData 10 2" xfId="21516"/>
    <cellStyle name="SAPBEXinputData 10 2 2" xfId="21517"/>
    <cellStyle name="SAPBEXinputData 10 2 3" xfId="21518"/>
    <cellStyle name="SAPBEXinputData 10 2 4" xfId="21519"/>
    <cellStyle name="SAPBEXinputData 10 3" xfId="21520"/>
    <cellStyle name="SAPBEXinputData 10 4" xfId="21521"/>
    <cellStyle name="SAPBEXinputData 10 5" xfId="21522"/>
    <cellStyle name="SAPBEXinputData 10 6" xfId="21523"/>
    <cellStyle name="SAPBEXinputData 10_Logistica y Vtas" xfId="21524"/>
    <cellStyle name="SAPBEXinputData 100" xfId="25544"/>
    <cellStyle name="SAPBEXinputData 101" xfId="25570"/>
    <cellStyle name="SAPBEXinputData 102" xfId="25585"/>
    <cellStyle name="SAPBEXinputData 103" xfId="25628"/>
    <cellStyle name="SAPBEXinputData 104" xfId="25654"/>
    <cellStyle name="SAPBEXinputData 105" xfId="25669"/>
    <cellStyle name="SAPBEXinputData 106" xfId="25712"/>
    <cellStyle name="SAPBEXinputData 107" xfId="25738"/>
    <cellStyle name="SAPBEXinputData 108" xfId="25753"/>
    <cellStyle name="SAPBEXinputData 109" xfId="25796"/>
    <cellStyle name="SAPBEXinputData 11" xfId="21525"/>
    <cellStyle name="SAPBEXinputData 11 2" xfId="21526"/>
    <cellStyle name="SAPBEXinputData 11 2 2" xfId="21527"/>
    <cellStyle name="SAPBEXinputData 11 2 3" xfId="21528"/>
    <cellStyle name="SAPBEXinputData 11 3" xfId="21529"/>
    <cellStyle name="SAPBEXinputData 11 3 2" xfId="21530"/>
    <cellStyle name="SAPBEXinputData 11 4" xfId="21531"/>
    <cellStyle name="SAPBEXinputData 11 5" xfId="21532"/>
    <cellStyle name="SAPBEXinputData 11_Logistica y Vtas" xfId="21533"/>
    <cellStyle name="SAPBEXinputData 110" xfId="25822"/>
    <cellStyle name="SAPBEXinputData 111" xfId="25840"/>
    <cellStyle name="SAPBEXinputData 112" xfId="25865"/>
    <cellStyle name="SAPBEXinputData 113" xfId="25909"/>
    <cellStyle name="SAPBEXinputData 114" xfId="25936"/>
    <cellStyle name="SAPBEXinputData 115" xfId="25962"/>
    <cellStyle name="SAPBEXinputData 116" xfId="25977"/>
    <cellStyle name="SAPBEXinputData 117" xfId="26021"/>
    <cellStyle name="SAPBEXinputData 118" xfId="26048"/>
    <cellStyle name="SAPBEXinputData 119" xfId="26074"/>
    <cellStyle name="SAPBEXinputData 12" xfId="21534"/>
    <cellStyle name="SAPBEXinputData 12 2" xfId="21535"/>
    <cellStyle name="SAPBEXinputData 12 2 2" xfId="21536"/>
    <cellStyle name="SAPBEXinputData 12 2 3" xfId="21537"/>
    <cellStyle name="SAPBEXinputData 12 3" xfId="21538"/>
    <cellStyle name="SAPBEXinputData 12 3 2" xfId="21539"/>
    <cellStyle name="SAPBEXinputData 12 4" xfId="21540"/>
    <cellStyle name="SAPBEXinputData 12 5" xfId="21541"/>
    <cellStyle name="SAPBEXinputData 12_Logistica y Vtas" xfId="21542"/>
    <cellStyle name="SAPBEXinputData 120" xfId="26089"/>
    <cellStyle name="SAPBEXinputData 121" xfId="26135"/>
    <cellStyle name="SAPBEXinputData 122" xfId="26161"/>
    <cellStyle name="SAPBEXinputData 123" xfId="26176"/>
    <cellStyle name="SAPBEXinputData 124" xfId="26222"/>
    <cellStyle name="SAPBEXinputData 125" xfId="26252"/>
    <cellStyle name="SAPBEXinputData 126" xfId="26314"/>
    <cellStyle name="SAPBEXinputData 127" xfId="26341"/>
    <cellStyle name="SAPBEXinputData 128" xfId="26368"/>
    <cellStyle name="SAPBEXinputData 129" xfId="26392"/>
    <cellStyle name="SAPBEXinputData 13" xfId="21543"/>
    <cellStyle name="SAPBEXinputData 13 2" xfId="21544"/>
    <cellStyle name="SAPBEXinputData 13 3" xfId="21545"/>
    <cellStyle name="SAPBEXinputData 13 4" xfId="21546"/>
    <cellStyle name="SAPBEXinputData 130" xfId="26416"/>
    <cellStyle name="SAPBEXinputData 131" xfId="26440"/>
    <cellStyle name="SAPBEXinputData 132" xfId="26455"/>
    <cellStyle name="SAPBEXinputData 133" xfId="26522"/>
    <cellStyle name="SAPBEXinputData 134" xfId="26551"/>
    <cellStyle name="SAPBEXinputData 135" xfId="26580"/>
    <cellStyle name="SAPBEXinputData 136" xfId="26608"/>
    <cellStyle name="SAPBEXinputData 137" xfId="26636"/>
    <cellStyle name="SAPBEXinputData 138" xfId="26664"/>
    <cellStyle name="SAPBEXinputData 139" xfId="26692"/>
    <cellStyle name="SAPBEXinputData 14" xfId="21547"/>
    <cellStyle name="SAPBEXinputData 14 2" xfId="21548"/>
    <cellStyle name="SAPBEXinputData 14 3" xfId="21549"/>
    <cellStyle name="SAPBEXinputData 14 4" xfId="21550"/>
    <cellStyle name="SAPBEXinputData 140" xfId="26720"/>
    <cellStyle name="SAPBEXinputData 141" xfId="26747"/>
    <cellStyle name="SAPBEXinputData 142" xfId="26774"/>
    <cellStyle name="SAPBEXinputData 143" xfId="26798"/>
    <cellStyle name="SAPBEXinputData 144" xfId="26822"/>
    <cellStyle name="SAPBEXinputData 145" xfId="26846"/>
    <cellStyle name="SAPBEXinputData 146" xfId="26861"/>
    <cellStyle name="SAPBEXinputData 147" xfId="26924"/>
    <cellStyle name="SAPBEXinputData 148" xfId="26952"/>
    <cellStyle name="SAPBEXinputData 149" xfId="26979"/>
    <cellStyle name="SAPBEXinputData 15" xfId="21551"/>
    <cellStyle name="SAPBEXinputData 15 2" xfId="21552"/>
    <cellStyle name="SAPBEXinputData 150" xfId="27006"/>
    <cellStyle name="SAPBEXinputData 151" xfId="27030"/>
    <cellStyle name="SAPBEXinputData 152" xfId="27054"/>
    <cellStyle name="SAPBEXinputData 153" xfId="27078"/>
    <cellStyle name="SAPBEXinputData 154" xfId="27093"/>
    <cellStyle name="SAPBEXinputData 155" xfId="27160"/>
    <cellStyle name="SAPBEXinputData 156" xfId="27189"/>
    <cellStyle name="SAPBEXinputData 157" xfId="27218"/>
    <cellStyle name="SAPBEXinputData 158" xfId="27246"/>
    <cellStyle name="SAPBEXinputData 159" xfId="27274"/>
    <cellStyle name="SAPBEXinputData 16" xfId="21553"/>
    <cellStyle name="SAPBEXinputData 16 2" xfId="21554"/>
    <cellStyle name="SAPBEXinputData 160" xfId="27302"/>
    <cellStyle name="SAPBEXinputData 161" xfId="27330"/>
    <cellStyle name="SAPBEXinputData 162" xfId="27358"/>
    <cellStyle name="SAPBEXinputData 163" xfId="27385"/>
    <cellStyle name="SAPBEXinputData 164" xfId="27412"/>
    <cellStyle name="SAPBEXinputData 165" xfId="27436"/>
    <cellStyle name="SAPBEXinputData 166" xfId="27460"/>
    <cellStyle name="SAPBEXinputData 167" xfId="27484"/>
    <cellStyle name="SAPBEXinputData 168" xfId="27499"/>
    <cellStyle name="SAPBEXinputData 169" xfId="27571"/>
    <cellStyle name="SAPBEXinputData 17" xfId="21555"/>
    <cellStyle name="SAPBEXinputData 17 2" xfId="21556"/>
    <cellStyle name="SAPBEXinputData 170" xfId="27600"/>
    <cellStyle name="SAPBEXinputData 171" xfId="27629"/>
    <cellStyle name="SAPBEXinputData 172" xfId="27658"/>
    <cellStyle name="SAPBEXinputData 173" xfId="27687"/>
    <cellStyle name="SAPBEXinputData 174" xfId="27716"/>
    <cellStyle name="SAPBEXinputData 175" xfId="27745"/>
    <cellStyle name="SAPBEXinputData 176" xfId="27774"/>
    <cellStyle name="SAPBEXinputData 177" xfId="27803"/>
    <cellStyle name="SAPBEXinputData 178" xfId="27832"/>
    <cellStyle name="SAPBEXinputData 179" xfId="27861"/>
    <cellStyle name="SAPBEXinputData 18" xfId="21557"/>
    <cellStyle name="SAPBEXinputData 18 2" xfId="21558"/>
    <cellStyle name="SAPBEXinputData 180" xfId="27890"/>
    <cellStyle name="SAPBEXinputData 181" xfId="27919"/>
    <cellStyle name="SAPBEXinputData 182" xfId="27948"/>
    <cellStyle name="SAPBEXinputData 183" xfId="27977"/>
    <cellStyle name="SAPBEXinputData 184" xfId="28006"/>
    <cellStyle name="SAPBEXinputData 185" xfId="28035"/>
    <cellStyle name="SAPBEXinputData 186" xfId="28064"/>
    <cellStyle name="SAPBEXinputData 187" xfId="28093"/>
    <cellStyle name="SAPBEXinputData 188" xfId="28122"/>
    <cellStyle name="SAPBEXinputData 189" xfId="28151"/>
    <cellStyle name="SAPBEXinputData 19" xfId="21559"/>
    <cellStyle name="SAPBEXinputData 19 2" xfId="21560"/>
    <cellStyle name="SAPBEXinputData 190" xfId="28180"/>
    <cellStyle name="SAPBEXinputData 191" xfId="28209"/>
    <cellStyle name="SAPBEXinputData 192" xfId="28238"/>
    <cellStyle name="SAPBEXinputData 193" xfId="28267"/>
    <cellStyle name="SAPBEXinputData 194" xfId="28296"/>
    <cellStyle name="SAPBEXinputData 195" xfId="28325"/>
    <cellStyle name="SAPBEXinputData 196" xfId="28354"/>
    <cellStyle name="SAPBEXinputData 197" xfId="28383"/>
    <cellStyle name="SAPBEXinputData 198" xfId="28412"/>
    <cellStyle name="SAPBEXinputData 199" xfId="28441"/>
    <cellStyle name="SAPBEXinputData 2" xfId="94"/>
    <cellStyle name="SAPBEXinputData 2 10" xfId="21561"/>
    <cellStyle name="SAPBEXinputData 2 11" xfId="28981"/>
    <cellStyle name="SAPBEXinputData 2 2" xfId="21562"/>
    <cellStyle name="SAPBEXinputData 2 2 2" xfId="21563"/>
    <cellStyle name="SAPBEXinputData 2 2 2 2" xfId="21564"/>
    <cellStyle name="SAPBEXinputData 2 2 2 3" xfId="21565"/>
    <cellStyle name="SAPBEXinputData 2 2 3" xfId="21566"/>
    <cellStyle name="SAPBEXinputData 2 2 4" xfId="21567"/>
    <cellStyle name="SAPBEXinputData 2 2 5" xfId="21568"/>
    <cellStyle name="SAPBEXinputData 2 2 6" xfId="21569"/>
    <cellStyle name="SAPBEXinputData 2 2 7" xfId="28982"/>
    <cellStyle name="SAPBEXinputData 2 2_Logistica y Vtas" xfId="21570"/>
    <cellStyle name="SAPBEXinputData 2 3" xfId="21571"/>
    <cellStyle name="SAPBEXinputData 2 3 2" xfId="21572"/>
    <cellStyle name="SAPBEXinputData 2 3 2 2" xfId="21573"/>
    <cellStyle name="SAPBEXinputData 2 3 3" xfId="21574"/>
    <cellStyle name="SAPBEXinputData 2 3 4" xfId="21575"/>
    <cellStyle name="SAPBEXinputData 2 4" xfId="21576"/>
    <cellStyle name="SAPBEXinputData 2 4 2" xfId="21577"/>
    <cellStyle name="SAPBEXinputData 2 5" xfId="21578"/>
    <cellStyle name="SAPBEXinputData 2 6" xfId="21579"/>
    <cellStyle name="SAPBEXinputData 2 7" xfId="21580"/>
    <cellStyle name="SAPBEXinputData 2 8" xfId="21581"/>
    <cellStyle name="SAPBEXinputData 2 9" xfId="21582"/>
    <cellStyle name="SAPBEXinputData 2_AECM 8909035321" xfId="21583"/>
    <cellStyle name="SAPBEXinputData 20" xfId="21584"/>
    <cellStyle name="SAPBEXinputData 20 2" xfId="21585"/>
    <cellStyle name="SAPBEXinputData 200" xfId="28469"/>
    <cellStyle name="SAPBEXinputData 201" xfId="28497"/>
    <cellStyle name="SAPBEXinputData 202" xfId="28526"/>
    <cellStyle name="SAPBEXinputData 203" xfId="28555"/>
    <cellStyle name="SAPBEXinputData 204" xfId="28583"/>
    <cellStyle name="SAPBEXinputData 205" xfId="28609"/>
    <cellStyle name="SAPBEXinputData 206" xfId="28635"/>
    <cellStyle name="SAPBEXinputData 207" xfId="28661"/>
    <cellStyle name="SAPBEXinputData 208" xfId="28687"/>
    <cellStyle name="SAPBEXinputData 209" xfId="28713"/>
    <cellStyle name="SAPBEXinputData 21" xfId="21586"/>
    <cellStyle name="SAPBEXinputData 21 2" xfId="21587"/>
    <cellStyle name="SAPBEXinputData 210" xfId="28738"/>
    <cellStyle name="SAPBEXinputData 211" xfId="28763"/>
    <cellStyle name="SAPBEXinputData 212" xfId="28788"/>
    <cellStyle name="SAPBEXinputData 213" xfId="28813"/>
    <cellStyle name="SAPBEXinputData 214" xfId="28838"/>
    <cellStyle name="SAPBEXinputData 215" xfId="28862"/>
    <cellStyle name="SAPBEXinputData 216" xfId="28877"/>
    <cellStyle name="SAPBEXinputData 217" xfId="28980"/>
    <cellStyle name="SAPBEXinputData 218" xfId="29048"/>
    <cellStyle name="SAPBEXinputData 219" xfId="29078"/>
    <cellStyle name="SAPBEXinputData 22" xfId="21588"/>
    <cellStyle name="SAPBEXinputData 22 2" xfId="21589"/>
    <cellStyle name="SAPBEXinputData 220" xfId="29107"/>
    <cellStyle name="SAPBEXinputData 221" xfId="29131"/>
    <cellStyle name="SAPBEXinputData 222" xfId="29151"/>
    <cellStyle name="SAPBEXinputData 223" xfId="29168"/>
    <cellStyle name="SAPBEXinputData 224" xfId="29179"/>
    <cellStyle name="SAPBEXinputData 23" xfId="21590"/>
    <cellStyle name="SAPBEXinputData 23 2" xfId="21591"/>
    <cellStyle name="SAPBEXinputData 24" xfId="21592"/>
    <cellStyle name="SAPBEXinputData 24 2" xfId="21593"/>
    <cellStyle name="SAPBEXinputData 25" xfId="21594"/>
    <cellStyle name="SAPBEXinputData 25 2" xfId="21595"/>
    <cellStyle name="SAPBEXinputData 26" xfId="21596"/>
    <cellStyle name="SAPBEXinputData 26 2" xfId="21597"/>
    <cellStyle name="SAPBEXinputData 27" xfId="21598"/>
    <cellStyle name="SAPBEXinputData 27 2" xfId="21599"/>
    <cellStyle name="SAPBEXinputData 28" xfId="21600"/>
    <cellStyle name="SAPBEXinputData 28 2" xfId="21601"/>
    <cellStyle name="SAPBEXinputData 29" xfId="21602"/>
    <cellStyle name="SAPBEXinputData 29 2" xfId="21603"/>
    <cellStyle name="SAPBEXinputData 3" xfId="156"/>
    <cellStyle name="SAPBEXinputData 3 2" xfId="229"/>
    <cellStyle name="SAPBEXinputData 3 2 2" xfId="21606"/>
    <cellStyle name="SAPBEXinputData 3 2 3" xfId="21607"/>
    <cellStyle name="SAPBEXinputData 3 2 4" xfId="21608"/>
    <cellStyle name="SAPBEXinputData 3 2 5" xfId="21609"/>
    <cellStyle name="SAPBEXinputData 3 2 6" xfId="21610"/>
    <cellStyle name="SAPBEXinputData 3 2 7" xfId="21605"/>
    <cellStyle name="SAPBEXinputData 3 3" xfId="21611"/>
    <cellStyle name="SAPBEXinputData 3 3 2" xfId="21612"/>
    <cellStyle name="SAPBEXinputData 3 4" xfId="21613"/>
    <cellStyle name="SAPBEXinputData 3 4 2" xfId="21614"/>
    <cellStyle name="SAPBEXinputData 3 5" xfId="21615"/>
    <cellStyle name="SAPBEXinputData 3 6" xfId="21616"/>
    <cellStyle name="SAPBEXinputData 3 7" xfId="21617"/>
    <cellStyle name="SAPBEXinputData 3 8" xfId="21604"/>
    <cellStyle name="SAPBEXinputData 3 9" xfId="28983"/>
    <cellStyle name="SAPBEXinputData 3_Logistica y Vtas" xfId="21618"/>
    <cellStyle name="SAPBEXinputData 30" xfId="21619"/>
    <cellStyle name="SAPBEXinputData 30 2" xfId="21620"/>
    <cellStyle name="SAPBEXinputData 31" xfId="21621"/>
    <cellStyle name="SAPBEXinputData 31 2" xfId="21622"/>
    <cellStyle name="SAPBEXinputData 32" xfId="21623"/>
    <cellStyle name="SAPBEXinputData 32 2" xfId="21624"/>
    <cellStyle name="SAPBEXinputData 33" xfId="21625"/>
    <cellStyle name="SAPBEXinputData 33 2" xfId="21626"/>
    <cellStyle name="SAPBEXinputData 34" xfId="21627"/>
    <cellStyle name="SAPBEXinputData 34 2" xfId="21628"/>
    <cellStyle name="SAPBEXinputData 35" xfId="21629"/>
    <cellStyle name="SAPBEXinputData 35 2" xfId="21630"/>
    <cellStyle name="SAPBEXinputData 36" xfId="21631"/>
    <cellStyle name="SAPBEXinputData 36 2" xfId="21632"/>
    <cellStyle name="SAPBEXinputData 37" xfId="21633"/>
    <cellStyle name="SAPBEXinputData 37 2" xfId="21634"/>
    <cellStyle name="SAPBEXinputData 38" xfId="21635"/>
    <cellStyle name="SAPBEXinputData 38 2" xfId="21636"/>
    <cellStyle name="SAPBEXinputData 39" xfId="21637"/>
    <cellStyle name="SAPBEXinputData 39 2" xfId="21638"/>
    <cellStyle name="SAPBEXinputData 4" xfId="186"/>
    <cellStyle name="SAPBEXinputData 4 2" xfId="21640"/>
    <cellStyle name="SAPBEXinputData 4 2 2" xfId="21641"/>
    <cellStyle name="SAPBEXinputData 4 2 3" xfId="21642"/>
    <cellStyle name="SAPBEXinputData 4 2 4" xfId="21643"/>
    <cellStyle name="SAPBEXinputData 4 2 5" xfId="21644"/>
    <cellStyle name="SAPBEXinputData 4 3" xfId="21645"/>
    <cellStyle name="SAPBEXinputData 4 3 2" xfId="21646"/>
    <cellStyle name="SAPBEXinputData 4 4" xfId="21647"/>
    <cellStyle name="SAPBEXinputData 4 4 2" xfId="21648"/>
    <cellStyle name="SAPBEXinputData 4 5" xfId="21649"/>
    <cellStyle name="SAPBEXinputData 4 6" xfId="21650"/>
    <cellStyle name="SAPBEXinputData 4 7" xfId="21651"/>
    <cellStyle name="SAPBEXinputData 4 8" xfId="21639"/>
    <cellStyle name="SAPBEXinputData 4_Logistica y Vtas" xfId="21652"/>
    <cellStyle name="SAPBEXinputData 40" xfId="21653"/>
    <cellStyle name="SAPBEXinputData 40 2" xfId="21654"/>
    <cellStyle name="SAPBEXinputData 41" xfId="21655"/>
    <cellStyle name="SAPBEXinputData 41 2" xfId="21656"/>
    <cellStyle name="SAPBEXinputData 42" xfId="21657"/>
    <cellStyle name="SAPBEXinputData 42 2" xfId="21658"/>
    <cellStyle name="SAPBEXinputData 43" xfId="21659"/>
    <cellStyle name="SAPBEXinputData 43 2" xfId="21660"/>
    <cellStyle name="SAPBEXinputData 44" xfId="21661"/>
    <cellStyle name="SAPBEXinputData 44 2" xfId="21662"/>
    <cellStyle name="SAPBEXinputData 45" xfId="21663"/>
    <cellStyle name="SAPBEXinputData 45 2" xfId="21664"/>
    <cellStyle name="SAPBEXinputData 46" xfId="21665"/>
    <cellStyle name="SAPBEXinputData 46 2" xfId="21666"/>
    <cellStyle name="SAPBEXinputData 47" xfId="21667"/>
    <cellStyle name="SAPBEXinputData 48" xfId="21668"/>
    <cellStyle name="SAPBEXinputData 49" xfId="21669"/>
    <cellStyle name="SAPBEXinputData 5" xfId="21670"/>
    <cellStyle name="SAPBEXinputData 5 2" xfId="21671"/>
    <cellStyle name="SAPBEXinputData 5 2 2" xfId="21672"/>
    <cellStyle name="SAPBEXinputData 5 2 3" xfId="21673"/>
    <cellStyle name="SAPBEXinputData 5 2 4" xfId="21674"/>
    <cellStyle name="SAPBEXinputData 5 2 5" xfId="21675"/>
    <cellStyle name="SAPBEXinputData 5 3" xfId="21676"/>
    <cellStyle name="SAPBEXinputData 5 3 2" xfId="21677"/>
    <cellStyle name="SAPBEXinputData 5 4" xfId="21678"/>
    <cellStyle name="SAPBEXinputData 5 5" xfId="21679"/>
    <cellStyle name="SAPBEXinputData 5 6" xfId="21680"/>
    <cellStyle name="SAPBEXinputData 5_Logistica y Vtas" xfId="21681"/>
    <cellStyle name="SAPBEXinputData 50" xfId="21682"/>
    <cellStyle name="SAPBEXinputData 51" xfId="21683"/>
    <cellStyle name="SAPBEXinputData 52" xfId="21514"/>
    <cellStyle name="SAPBEXinputData 53" xfId="24091"/>
    <cellStyle name="SAPBEXinputData 54" xfId="24132"/>
    <cellStyle name="SAPBEXinputData 55" xfId="24147"/>
    <cellStyle name="SAPBEXinputData 56" xfId="24199"/>
    <cellStyle name="SAPBEXinputData 57" xfId="24226"/>
    <cellStyle name="SAPBEXinputData 58" xfId="24252"/>
    <cellStyle name="SAPBEXinputData 59" xfId="24279"/>
    <cellStyle name="SAPBEXinputData 6" xfId="21684"/>
    <cellStyle name="SAPBEXinputData 6 2" xfId="21685"/>
    <cellStyle name="SAPBEXinputData 6 2 2" xfId="21686"/>
    <cellStyle name="SAPBEXinputData 6 2 3" xfId="21687"/>
    <cellStyle name="SAPBEXinputData 6 2 4" xfId="21688"/>
    <cellStyle name="SAPBEXinputData 6 3" xfId="21689"/>
    <cellStyle name="SAPBEXinputData 6 4" xfId="21690"/>
    <cellStyle name="SAPBEXinputData 6 5" xfId="21691"/>
    <cellStyle name="SAPBEXinputData 6 6" xfId="21692"/>
    <cellStyle name="SAPBEXinputData 6_Logistica y Vtas" xfId="21693"/>
    <cellStyle name="SAPBEXinputData 60" xfId="24306"/>
    <cellStyle name="SAPBEXinputData 61" xfId="24333"/>
    <cellStyle name="SAPBEXinputData 62" xfId="24361"/>
    <cellStyle name="SAPBEXinputData 63" xfId="24389"/>
    <cellStyle name="SAPBEXinputData 64" xfId="24417"/>
    <cellStyle name="SAPBEXinputData 65" xfId="24443"/>
    <cellStyle name="SAPBEXinputData 66" xfId="24470"/>
    <cellStyle name="SAPBEXinputData 67" xfId="24497"/>
    <cellStyle name="SAPBEXinputData 68" xfId="24522"/>
    <cellStyle name="SAPBEXinputData 69" xfId="24539"/>
    <cellStyle name="SAPBEXinputData 7" xfId="21694"/>
    <cellStyle name="SAPBEXinputData 7 2" xfId="21695"/>
    <cellStyle name="SAPBEXinputData 7 2 2" xfId="21696"/>
    <cellStyle name="SAPBEXinputData 7 2 3" xfId="21697"/>
    <cellStyle name="SAPBEXinputData 7 2 4" xfId="21698"/>
    <cellStyle name="SAPBEXinputData 7 3" xfId="21699"/>
    <cellStyle name="SAPBEXinputData 7 4" xfId="21700"/>
    <cellStyle name="SAPBEXinputData 7 5" xfId="21701"/>
    <cellStyle name="SAPBEXinputData 7 6" xfId="21702"/>
    <cellStyle name="SAPBEXinputData 7_Logistica y Vtas" xfId="21703"/>
    <cellStyle name="SAPBEXinputData 70" xfId="24588"/>
    <cellStyle name="SAPBEXinputData 71" xfId="24616"/>
    <cellStyle name="SAPBEXinputData 72" xfId="24643"/>
    <cellStyle name="SAPBEXinputData 73" xfId="24671"/>
    <cellStyle name="SAPBEXinputData 74" xfId="24694"/>
    <cellStyle name="SAPBEXinputData 75" xfId="24728"/>
    <cellStyle name="SAPBEXinputData 76" xfId="24754"/>
    <cellStyle name="SAPBEXinputData 77" xfId="24779"/>
    <cellStyle name="SAPBEXinputData 78" xfId="24806"/>
    <cellStyle name="SAPBEXinputData 79" xfId="24832"/>
    <cellStyle name="SAPBEXinputData 8" xfId="21704"/>
    <cellStyle name="SAPBEXinputData 8 2" xfId="21705"/>
    <cellStyle name="SAPBEXinputData 8 2 2" xfId="21706"/>
    <cellStyle name="SAPBEXinputData 8 2 3" xfId="21707"/>
    <cellStyle name="SAPBEXinputData 8 2 4" xfId="21708"/>
    <cellStyle name="SAPBEXinputData 8 3" xfId="21709"/>
    <cellStyle name="SAPBEXinputData 8 4" xfId="21710"/>
    <cellStyle name="SAPBEXinputData 8 5" xfId="21711"/>
    <cellStyle name="SAPBEXinputData 8 6" xfId="21712"/>
    <cellStyle name="SAPBEXinputData 8_Logistica y Vtas" xfId="21713"/>
    <cellStyle name="SAPBEXinputData 80" xfId="24847"/>
    <cellStyle name="SAPBEXinputData 81" xfId="24892"/>
    <cellStyle name="SAPBEXinputData 82" xfId="24919"/>
    <cellStyle name="SAPBEXinputData 83" xfId="24946"/>
    <cellStyle name="SAPBEXinputData 84" xfId="24972"/>
    <cellStyle name="SAPBEXinputData 85" xfId="24990"/>
    <cellStyle name="SAPBEXinputData 86" xfId="25015"/>
    <cellStyle name="SAPBEXinputData 87" xfId="25113"/>
    <cellStyle name="SAPBEXinputData 88" xfId="25087"/>
    <cellStyle name="SAPBEXinputData 89" xfId="25072"/>
    <cellStyle name="SAPBEXinputData 9" xfId="21714"/>
    <cellStyle name="SAPBEXinputData 9 2" xfId="21715"/>
    <cellStyle name="SAPBEXinputData 9 2 2" xfId="21716"/>
    <cellStyle name="SAPBEXinputData 9 2 3" xfId="21717"/>
    <cellStyle name="SAPBEXinputData 9 2 4" xfId="21718"/>
    <cellStyle name="SAPBEXinputData 9 3" xfId="21719"/>
    <cellStyle name="SAPBEXinputData 9 4" xfId="21720"/>
    <cellStyle name="SAPBEXinputData 9 5" xfId="21721"/>
    <cellStyle name="SAPBEXinputData 9 6" xfId="21722"/>
    <cellStyle name="SAPBEXinputData 9_Logistica y Vtas" xfId="21723"/>
    <cellStyle name="SAPBEXinputData 90" xfId="25194"/>
    <cellStyle name="SAPBEXinputData 91" xfId="25307"/>
    <cellStyle name="SAPBEXinputData 92" xfId="25248"/>
    <cellStyle name="SAPBEXinputData 93" xfId="25279"/>
    <cellStyle name="SAPBEXinputData 94" xfId="25378"/>
    <cellStyle name="SAPBEXinputData 95" xfId="25405"/>
    <cellStyle name="SAPBEXinputData 96" xfId="25431"/>
    <cellStyle name="SAPBEXinputData 97" xfId="25451"/>
    <cellStyle name="SAPBEXinputData 98" xfId="25477"/>
    <cellStyle name="SAPBEXinputData 99" xfId="25501"/>
    <cellStyle name="SAPBEXinputData_ IVA mes  Junio2010" xfId="21724"/>
    <cellStyle name="SAPBEXItemHeader" xfId="55"/>
    <cellStyle name="SAPBEXItemHeader 10" xfId="21726"/>
    <cellStyle name="SAPBEXItemHeader 11" xfId="21727"/>
    <cellStyle name="SAPBEXItemHeader 12" xfId="21728"/>
    <cellStyle name="SAPBEXItemHeader 13" xfId="21729"/>
    <cellStyle name="SAPBEXItemHeader 14" xfId="21730"/>
    <cellStyle name="SAPBEXItemHeader 15" xfId="21731"/>
    <cellStyle name="SAPBEXItemHeader 16" xfId="21725"/>
    <cellStyle name="SAPBEXItemHeader 2" xfId="21732"/>
    <cellStyle name="SAPBEXItemHeader 2 2" xfId="21733"/>
    <cellStyle name="SAPBEXItemHeader 3" xfId="21734"/>
    <cellStyle name="SAPBEXItemHeader 3 2" xfId="21735"/>
    <cellStyle name="SAPBEXItemHeader 4" xfId="21736"/>
    <cellStyle name="SAPBEXItemHeader 4 2" xfId="21737"/>
    <cellStyle name="SAPBEXItemHeader 5" xfId="21738"/>
    <cellStyle name="SAPBEXItemHeader 6" xfId="21739"/>
    <cellStyle name="SAPBEXItemHeader 7" xfId="21740"/>
    <cellStyle name="SAPBEXItemHeader 8" xfId="21741"/>
    <cellStyle name="SAPBEXItemHeader 9" xfId="21742"/>
    <cellStyle name="SAPBEXresData" xfId="56"/>
    <cellStyle name="SAPBEXresData 10" xfId="21744"/>
    <cellStyle name="SAPBEXresData 10 2" xfId="21745"/>
    <cellStyle name="SAPBEXresData 11" xfId="21746"/>
    <cellStyle name="SAPBEXresData 11 2" xfId="21747"/>
    <cellStyle name="SAPBEXresData 12" xfId="21748"/>
    <cellStyle name="SAPBEXresData 12 2" xfId="21749"/>
    <cellStyle name="SAPBEXresData 13" xfId="21750"/>
    <cellStyle name="SAPBEXresData 13 2" xfId="21751"/>
    <cellStyle name="SAPBEXresData 14" xfId="21752"/>
    <cellStyle name="SAPBEXresData 14 2" xfId="21753"/>
    <cellStyle name="SAPBEXresData 15" xfId="21754"/>
    <cellStyle name="SAPBEXresData 15 2" xfId="21755"/>
    <cellStyle name="SAPBEXresData 16" xfId="21756"/>
    <cellStyle name="SAPBEXresData 16 2" xfId="21757"/>
    <cellStyle name="SAPBEXresData 17" xfId="21758"/>
    <cellStyle name="SAPBEXresData 17 2" xfId="21759"/>
    <cellStyle name="SAPBEXresData 18" xfId="21760"/>
    <cellStyle name="SAPBEXresData 18 2" xfId="21761"/>
    <cellStyle name="SAPBEXresData 19" xfId="21762"/>
    <cellStyle name="SAPBEXresData 19 2" xfId="21763"/>
    <cellStyle name="SAPBEXresData 2" xfId="21764"/>
    <cellStyle name="SAPBEXresData 2 2" xfId="21765"/>
    <cellStyle name="SAPBEXresData 2 2 2" xfId="21766"/>
    <cellStyle name="SAPBEXresData 2 2 2 2" xfId="21767"/>
    <cellStyle name="SAPBEXresData 2 2 3" xfId="21768"/>
    <cellStyle name="SAPBEXresData 2 2_Logistica y Vtas" xfId="21769"/>
    <cellStyle name="SAPBEXresData 2 3" xfId="21770"/>
    <cellStyle name="SAPBEXresData 2 3 2" xfId="21771"/>
    <cellStyle name="SAPBEXresData 2 4" xfId="21772"/>
    <cellStyle name="SAPBEXresData 2 5" xfId="21773"/>
    <cellStyle name="SAPBEXresData 2 6" xfId="21774"/>
    <cellStyle name="SAPBEXresData 2_Logistica y Vtas" xfId="21775"/>
    <cellStyle name="SAPBEXresData 20" xfId="21776"/>
    <cellStyle name="SAPBEXresData 21" xfId="21777"/>
    <cellStyle name="SAPBEXresData 22" xfId="21778"/>
    <cellStyle name="SAPBEXresData 23" xfId="21779"/>
    <cellStyle name="SAPBEXresData 24" xfId="21780"/>
    <cellStyle name="SAPBEXresData 25" xfId="21781"/>
    <cellStyle name="SAPBEXresData 26" xfId="21782"/>
    <cellStyle name="SAPBEXresData 27" xfId="21783"/>
    <cellStyle name="SAPBEXresData 28" xfId="21784"/>
    <cellStyle name="SAPBEXresData 29" xfId="21785"/>
    <cellStyle name="SAPBEXresData 3" xfId="21786"/>
    <cellStyle name="SAPBEXresData 3 2" xfId="21787"/>
    <cellStyle name="SAPBEXresData 3 3" xfId="21788"/>
    <cellStyle name="SAPBEXresData 3 4" xfId="21789"/>
    <cellStyle name="SAPBEXresData 30" xfId="21790"/>
    <cellStyle name="SAPBEXresData 31" xfId="21791"/>
    <cellStyle name="SAPBEXresData 32" xfId="21792"/>
    <cellStyle name="SAPBEXresData 33" xfId="21793"/>
    <cellStyle name="SAPBEXresData 34" xfId="21794"/>
    <cellStyle name="SAPBEXresData 35" xfId="21795"/>
    <cellStyle name="SAPBEXresData 36" xfId="21796"/>
    <cellStyle name="SAPBEXresData 37" xfId="21797"/>
    <cellStyle name="SAPBEXresData 38" xfId="21798"/>
    <cellStyle name="SAPBEXresData 39" xfId="21799"/>
    <cellStyle name="SAPBEXresData 4" xfId="21800"/>
    <cellStyle name="SAPBEXresData 4 2" xfId="21801"/>
    <cellStyle name="SAPBEXresData 4 3" xfId="21802"/>
    <cellStyle name="SAPBEXresData 40" xfId="21803"/>
    <cellStyle name="SAPBEXresData 41" xfId="21804"/>
    <cellStyle name="SAPBEXresData 42" xfId="21805"/>
    <cellStyle name="SAPBEXresData 43" xfId="21806"/>
    <cellStyle name="SAPBEXresData 44" xfId="21807"/>
    <cellStyle name="SAPBEXresData 45" xfId="21808"/>
    <cellStyle name="SAPBEXresData 46" xfId="21809"/>
    <cellStyle name="SAPBEXresData 47" xfId="21810"/>
    <cellStyle name="SAPBEXresData 48" xfId="21743"/>
    <cellStyle name="SAPBEXresData 5" xfId="21811"/>
    <cellStyle name="SAPBEXresData 5 2" xfId="21812"/>
    <cellStyle name="SAPBEXresData 5 3" xfId="21813"/>
    <cellStyle name="SAPBEXresData 6" xfId="21814"/>
    <cellStyle name="SAPBEXresData 6 2" xfId="21815"/>
    <cellStyle name="SAPBEXresData 7" xfId="21816"/>
    <cellStyle name="SAPBEXresData 7 2" xfId="21817"/>
    <cellStyle name="SAPBEXresData 8" xfId="21818"/>
    <cellStyle name="SAPBEXresData 8 2" xfId="21819"/>
    <cellStyle name="SAPBEXresData 9" xfId="21820"/>
    <cellStyle name="SAPBEXresData 9 2" xfId="21821"/>
    <cellStyle name="SAPBEXresData_AECM 8909035321" xfId="21822"/>
    <cellStyle name="SAPBEXresDataEmph" xfId="57"/>
    <cellStyle name="SAPBEXresDataEmph 10" xfId="21824"/>
    <cellStyle name="SAPBEXresDataEmph 10 2" xfId="21825"/>
    <cellStyle name="SAPBEXresDataEmph 11" xfId="21826"/>
    <cellStyle name="SAPBEXresDataEmph 11 2" xfId="21827"/>
    <cellStyle name="SAPBEXresDataEmph 12" xfId="21828"/>
    <cellStyle name="SAPBEXresDataEmph 12 2" xfId="21829"/>
    <cellStyle name="SAPBEXresDataEmph 13" xfId="21830"/>
    <cellStyle name="SAPBEXresDataEmph 13 2" xfId="21831"/>
    <cellStyle name="SAPBEXresDataEmph 14" xfId="21832"/>
    <cellStyle name="SAPBEXresDataEmph 14 2" xfId="21833"/>
    <cellStyle name="SAPBEXresDataEmph 15" xfId="21834"/>
    <cellStyle name="SAPBEXresDataEmph 15 2" xfId="21835"/>
    <cellStyle name="SAPBEXresDataEmph 16" xfId="21836"/>
    <cellStyle name="SAPBEXresDataEmph 16 2" xfId="21837"/>
    <cellStyle name="SAPBEXresDataEmph 17" xfId="21838"/>
    <cellStyle name="SAPBEXresDataEmph 17 2" xfId="21839"/>
    <cellStyle name="SAPBEXresDataEmph 18" xfId="21840"/>
    <cellStyle name="SAPBEXresDataEmph 18 2" xfId="21841"/>
    <cellStyle name="SAPBEXresDataEmph 19" xfId="21842"/>
    <cellStyle name="SAPBEXresDataEmph 19 2" xfId="21843"/>
    <cellStyle name="SAPBEXresDataEmph 2" xfId="21844"/>
    <cellStyle name="SAPBEXresDataEmph 2 2" xfId="21845"/>
    <cellStyle name="SAPBEXresDataEmph 2 2 2" xfId="21846"/>
    <cellStyle name="SAPBEXresDataEmph 2 2 2 2" xfId="21847"/>
    <cellStyle name="SAPBEXresDataEmph 2 2 3" xfId="21848"/>
    <cellStyle name="SAPBEXresDataEmph 2 2 4" xfId="21849"/>
    <cellStyle name="SAPBEXresDataEmph 2 2_Logistica y Vtas" xfId="21850"/>
    <cellStyle name="SAPBEXresDataEmph 2 3" xfId="21851"/>
    <cellStyle name="SAPBEXresDataEmph 2 3 2" xfId="21852"/>
    <cellStyle name="SAPBEXresDataEmph 2 4" xfId="21853"/>
    <cellStyle name="SAPBEXresDataEmph 2 5" xfId="21854"/>
    <cellStyle name="SAPBEXresDataEmph 2 6" xfId="21855"/>
    <cellStyle name="SAPBEXresDataEmph 2 7" xfId="21856"/>
    <cellStyle name="SAPBEXresDataEmph 2_Logistica y Vtas" xfId="21857"/>
    <cellStyle name="SAPBEXresDataEmph 20" xfId="21858"/>
    <cellStyle name="SAPBEXresDataEmph 21" xfId="21859"/>
    <cellStyle name="SAPBEXresDataEmph 22" xfId="21860"/>
    <cellStyle name="SAPBEXresDataEmph 23" xfId="21861"/>
    <cellStyle name="SAPBEXresDataEmph 24" xfId="21862"/>
    <cellStyle name="SAPBEXresDataEmph 25" xfId="21863"/>
    <cellStyle name="SAPBEXresDataEmph 26" xfId="21864"/>
    <cellStyle name="SAPBEXresDataEmph 27" xfId="21865"/>
    <cellStyle name="SAPBEXresDataEmph 28" xfId="21866"/>
    <cellStyle name="SAPBEXresDataEmph 29" xfId="21867"/>
    <cellStyle name="SAPBEXresDataEmph 3" xfId="21868"/>
    <cellStyle name="SAPBEXresDataEmph 3 2" xfId="21869"/>
    <cellStyle name="SAPBEXresDataEmph 3 3" xfId="21870"/>
    <cellStyle name="SAPBEXresDataEmph 3 4" xfId="21871"/>
    <cellStyle name="SAPBEXresDataEmph 3 5" xfId="21872"/>
    <cellStyle name="SAPBEXresDataEmph 30" xfId="21873"/>
    <cellStyle name="SAPBEXresDataEmph 31" xfId="21874"/>
    <cellStyle name="SAPBEXresDataEmph 32" xfId="21875"/>
    <cellStyle name="SAPBEXresDataEmph 33" xfId="21876"/>
    <cellStyle name="SAPBEXresDataEmph 34" xfId="21877"/>
    <cellStyle name="SAPBEXresDataEmph 35" xfId="21878"/>
    <cellStyle name="SAPBEXresDataEmph 36" xfId="21879"/>
    <cellStyle name="SAPBEXresDataEmph 37" xfId="21880"/>
    <cellStyle name="SAPBEXresDataEmph 38" xfId="21881"/>
    <cellStyle name="SAPBEXresDataEmph 39" xfId="21882"/>
    <cellStyle name="SAPBEXresDataEmph 4" xfId="21883"/>
    <cellStyle name="SAPBEXresDataEmph 4 2" xfId="21884"/>
    <cellStyle name="SAPBEXresDataEmph 4 3" xfId="21885"/>
    <cellStyle name="SAPBEXresDataEmph 4 4" xfId="21886"/>
    <cellStyle name="SAPBEXresDataEmph 40" xfId="21887"/>
    <cellStyle name="SAPBEXresDataEmph 41" xfId="21888"/>
    <cellStyle name="SAPBEXresDataEmph 42" xfId="21889"/>
    <cellStyle name="SAPBEXresDataEmph 43" xfId="21890"/>
    <cellStyle name="SAPBEXresDataEmph 44" xfId="21891"/>
    <cellStyle name="SAPBEXresDataEmph 45" xfId="21892"/>
    <cellStyle name="SAPBEXresDataEmph 46" xfId="21893"/>
    <cellStyle name="SAPBEXresDataEmph 47" xfId="21894"/>
    <cellStyle name="SAPBEXresDataEmph 48" xfId="21823"/>
    <cellStyle name="SAPBEXresDataEmph 5" xfId="21895"/>
    <cellStyle name="SAPBEXresDataEmph 5 2" xfId="21896"/>
    <cellStyle name="SAPBEXresDataEmph 5 3" xfId="21897"/>
    <cellStyle name="SAPBEXresDataEmph 6" xfId="21898"/>
    <cellStyle name="SAPBEXresDataEmph 6 2" xfId="21899"/>
    <cellStyle name="SAPBEXresDataEmph 7" xfId="21900"/>
    <cellStyle name="SAPBEXresDataEmph 7 2" xfId="21901"/>
    <cellStyle name="SAPBEXresDataEmph 8" xfId="21902"/>
    <cellStyle name="SAPBEXresDataEmph 8 2" xfId="21903"/>
    <cellStyle name="SAPBEXresDataEmph 9" xfId="21904"/>
    <cellStyle name="SAPBEXresDataEmph 9 2" xfId="21905"/>
    <cellStyle name="SAPBEXresDataEmph_AECM 8909035321" xfId="21906"/>
    <cellStyle name="SAPBEXresItem" xfId="58"/>
    <cellStyle name="SAPBEXresItem 10" xfId="21908"/>
    <cellStyle name="SAPBEXresItem 10 2" xfId="21909"/>
    <cellStyle name="SAPBEXresItem 11" xfId="21910"/>
    <cellStyle name="SAPBEXresItem 11 2" xfId="21911"/>
    <cellStyle name="SAPBEXresItem 12" xfId="21912"/>
    <cellStyle name="SAPBEXresItem 12 2" xfId="21913"/>
    <cellStyle name="SAPBEXresItem 13" xfId="21914"/>
    <cellStyle name="SAPBEXresItem 13 2" xfId="21915"/>
    <cellStyle name="SAPBEXresItem 14" xfId="21916"/>
    <cellStyle name="SAPBEXresItem 14 2" xfId="21917"/>
    <cellStyle name="SAPBEXresItem 15" xfId="21918"/>
    <cellStyle name="SAPBEXresItem 15 2" xfId="21919"/>
    <cellStyle name="SAPBEXresItem 16" xfId="21920"/>
    <cellStyle name="SAPBEXresItem 16 2" xfId="21921"/>
    <cellStyle name="SAPBEXresItem 17" xfId="21922"/>
    <cellStyle name="SAPBEXresItem 17 2" xfId="21923"/>
    <cellStyle name="SAPBEXresItem 18" xfId="21924"/>
    <cellStyle name="SAPBEXresItem 18 2" xfId="21925"/>
    <cellStyle name="SAPBEXresItem 19" xfId="21926"/>
    <cellStyle name="SAPBEXresItem 19 2" xfId="21927"/>
    <cellStyle name="SAPBEXresItem 2" xfId="21928"/>
    <cellStyle name="SAPBEXresItem 2 2" xfId="21929"/>
    <cellStyle name="SAPBEXresItem 2 2 2" xfId="21930"/>
    <cellStyle name="SAPBEXresItem 2 2 2 2" xfId="21931"/>
    <cellStyle name="SAPBEXresItem 2 2 3" xfId="21932"/>
    <cellStyle name="SAPBEXresItem 2 2 4" xfId="21933"/>
    <cellStyle name="SAPBEXresItem 2 2_Logistica y Vtas" xfId="21934"/>
    <cellStyle name="SAPBEXresItem 2 3" xfId="21935"/>
    <cellStyle name="SAPBEXresItem 2 3 2" xfId="21936"/>
    <cellStyle name="SAPBEXresItem 2 4" xfId="21937"/>
    <cellStyle name="SAPBEXresItem 2 5" xfId="21938"/>
    <cellStyle name="SAPBEXresItem 2 6" xfId="21939"/>
    <cellStyle name="SAPBEXresItem 2 7" xfId="21940"/>
    <cellStyle name="SAPBEXresItem 2_Logistica y Vtas" xfId="21941"/>
    <cellStyle name="SAPBEXresItem 20" xfId="21942"/>
    <cellStyle name="SAPBEXresItem 21" xfId="21943"/>
    <cellStyle name="SAPBEXresItem 22" xfId="21944"/>
    <cellStyle name="SAPBEXresItem 23" xfId="21945"/>
    <cellStyle name="SAPBEXresItem 24" xfId="21946"/>
    <cellStyle name="SAPBEXresItem 25" xfId="21947"/>
    <cellStyle name="SAPBEXresItem 26" xfId="21948"/>
    <cellStyle name="SAPBEXresItem 27" xfId="21949"/>
    <cellStyle name="SAPBEXresItem 28" xfId="21950"/>
    <cellStyle name="SAPBEXresItem 29" xfId="21951"/>
    <cellStyle name="SAPBEXresItem 3" xfId="21952"/>
    <cellStyle name="SAPBEXresItem 3 2" xfId="21953"/>
    <cellStyle name="SAPBEXresItem 3 3" xfId="21954"/>
    <cellStyle name="SAPBEXresItem 3 4" xfId="21955"/>
    <cellStyle name="SAPBEXresItem 30" xfId="21956"/>
    <cellStyle name="SAPBEXresItem 31" xfId="21957"/>
    <cellStyle name="SAPBEXresItem 32" xfId="21958"/>
    <cellStyle name="SAPBEXresItem 33" xfId="21959"/>
    <cellStyle name="SAPBEXresItem 34" xfId="21960"/>
    <cellStyle name="SAPBEXresItem 35" xfId="21961"/>
    <cellStyle name="SAPBEXresItem 36" xfId="21962"/>
    <cellStyle name="SAPBEXresItem 37" xfId="21963"/>
    <cellStyle name="SAPBEXresItem 38" xfId="21964"/>
    <cellStyle name="SAPBEXresItem 39" xfId="21965"/>
    <cellStyle name="SAPBEXresItem 4" xfId="21966"/>
    <cellStyle name="SAPBEXresItem 4 2" xfId="21967"/>
    <cellStyle name="SAPBEXresItem 4 3" xfId="21968"/>
    <cellStyle name="SAPBEXresItem 4 4" xfId="21969"/>
    <cellStyle name="SAPBEXresItem 40" xfId="21970"/>
    <cellStyle name="SAPBEXresItem 41" xfId="21971"/>
    <cellStyle name="SAPBEXresItem 42" xfId="21972"/>
    <cellStyle name="SAPBEXresItem 43" xfId="21973"/>
    <cellStyle name="SAPBEXresItem 44" xfId="21974"/>
    <cellStyle name="SAPBEXresItem 45" xfId="21975"/>
    <cellStyle name="SAPBEXresItem 46" xfId="21976"/>
    <cellStyle name="SAPBEXresItem 47" xfId="21977"/>
    <cellStyle name="SAPBEXresItem 48" xfId="21907"/>
    <cellStyle name="SAPBEXresItem 5" xfId="21978"/>
    <cellStyle name="SAPBEXresItem 5 2" xfId="21979"/>
    <cellStyle name="SAPBEXresItem 5 3" xfId="21980"/>
    <cellStyle name="SAPBEXresItem 5 4" xfId="21981"/>
    <cellStyle name="SAPBEXresItem 6" xfId="21982"/>
    <cellStyle name="SAPBEXresItem 6 2" xfId="21983"/>
    <cellStyle name="SAPBEXresItem 6 3" xfId="21984"/>
    <cellStyle name="SAPBEXresItem 7" xfId="21985"/>
    <cellStyle name="SAPBEXresItem 7 2" xfId="21986"/>
    <cellStyle name="SAPBEXresItem 8" xfId="21987"/>
    <cellStyle name="SAPBEXresItem 8 2" xfId="21988"/>
    <cellStyle name="SAPBEXresItem 9" xfId="21989"/>
    <cellStyle name="SAPBEXresItem 9 2" xfId="21990"/>
    <cellStyle name="SAPBEXresItem_AECM 8909035321" xfId="21991"/>
    <cellStyle name="SAPBEXresItemX" xfId="59"/>
    <cellStyle name="SAPBEXresItemX 10" xfId="21993"/>
    <cellStyle name="SAPBEXresItemX 10 2" xfId="21994"/>
    <cellStyle name="SAPBEXresItemX 11" xfId="21995"/>
    <cellStyle name="SAPBEXresItemX 11 2" xfId="21996"/>
    <cellStyle name="SAPBEXresItemX 12" xfId="21997"/>
    <cellStyle name="SAPBEXresItemX 12 2" xfId="21998"/>
    <cellStyle name="SAPBEXresItemX 13" xfId="21999"/>
    <cellStyle name="SAPBEXresItemX 13 2" xfId="22000"/>
    <cellStyle name="SAPBEXresItemX 14" xfId="22001"/>
    <cellStyle name="SAPBEXresItemX 14 2" xfId="22002"/>
    <cellStyle name="SAPBEXresItemX 15" xfId="22003"/>
    <cellStyle name="SAPBEXresItemX 15 2" xfId="22004"/>
    <cellStyle name="SAPBEXresItemX 16" xfId="22005"/>
    <cellStyle name="SAPBEXresItemX 16 2" xfId="22006"/>
    <cellStyle name="SAPBEXresItemX 17" xfId="22007"/>
    <cellStyle name="SAPBEXresItemX 17 2" xfId="22008"/>
    <cellStyle name="SAPBEXresItemX 18" xfId="22009"/>
    <cellStyle name="SAPBEXresItemX 18 2" xfId="22010"/>
    <cellStyle name="SAPBEXresItemX 19" xfId="22011"/>
    <cellStyle name="SAPBEXresItemX 19 2" xfId="22012"/>
    <cellStyle name="SAPBEXresItemX 2" xfId="22013"/>
    <cellStyle name="SAPBEXresItemX 2 2" xfId="22014"/>
    <cellStyle name="SAPBEXresItemX 2 2 2" xfId="22015"/>
    <cellStyle name="SAPBEXresItemX 2 2 2 2" xfId="22016"/>
    <cellStyle name="SAPBEXresItemX 2 2 3" xfId="22017"/>
    <cellStyle name="SAPBEXresItemX 2 2 4" xfId="22018"/>
    <cellStyle name="SAPBEXresItemX 2 2_Logistica y Vtas" xfId="22019"/>
    <cellStyle name="SAPBEXresItemX 2 3" xfId="22020"/>
    <cellStyle name="SAPBEXresItemX 2 3 2" xfId="22021"/>
    <cellStyle name="SAPBEXresItemX 2 4" xfId="22022"/>
    <cellStyle name="SAPBEXresItemX 2 5" xfId="22023"/>
    <cellStyle name="SAPBEXresItemX 2 6" xfId="22024"/>
    <cellStyle name="SAPBEXresItemX 2 7" xfId="22025"/>
    <cellStyle name="SAPBEXresItemX 2_Logistica y Vtas" xfId="22026"/>
    <cellStyle name="SAPBEXresItemX 20" xfId="22027"/>
    <cellStyle name="SAPBEXresItemX 21" xfId="22028"/>
    <cellStyle name="SAPBEXresItemX 22" xfId="22029"/>
    <cellStyle name="SAPBEXresItemX 23" xfId="22030"/>
    <cellStyle name="SAPBEXresItemX 24" xfId="22031"/>
    <cellStyle name="SAPBEXresItemX 25" xfId="22032"/>
    <cellStyle name="SAPBEXresItemX 26" xfId="22033"/>
    <cellStyle name="SAPBEXresItemX 27" xfId="22034"/>
    <cellStyle name="SAPBEXresItemX 28" xfId="22035"/>
    <cellStyle name="SAPBEXresItemX 29" xfId="22036"/>
    <cellStyle name="SAPBEXresItemX 3" xfId="22037"/>
    <cellStyle name="SAPBEXresItemX 3 2" xfId="22038"/>
    <cellStyle name="SAPBEXresItemX 3 3" xfId="22039"/>
    <cellStyle name="SAPBEXresItemX 3 4" xfId="22040"/>
    <cellStyle name="SAPBEXresItemX 30" xfId="22041"/>
    <cellStyle name="SAPBEXresItemX 31" xfId="22042"/>
    <cellStyle name="SAPBEXresItemX 32" xfId="22043"/>
    <cellStyle name="SAPBEXresItemX 33" xfId="22044"/>
    <cellStyle name="SAPBEXresItemX 34" xfId="22045"/>
    <cellStyle name="SAPBEXresItemX 35" xfId="22046"/>
    <cellStyle name="SAPBEXresItemX 36" xfId="22047"/>
    <cellStyle name="SAPBEXresItemX 37" xfId="22048"/>
    <cellStyle name="SAPBEXresItemX 38" xfId="22049"/>
    <cellStyle name="SAPBEXresItemX 39" xfId="22050"/>
    <cellStyle name="SAPBEXresItemX 4" xfId="22051"/>
    <cellStyle name="SAPBEXresItemX 4 2" xfId="22052"/>
    <cellStyle name="SAPBEXresItemX 4 3" xfId="22053"/>
    <cellStyle name="SAPBEXresItemX 4 4" xfId="22054"/>
    <cellStyle name="SAPBEXresItemX 40" xfId="22055"/>
    <cellStyle name="SAPBEXresItemX 41" xfId="22056"/>
    <cellStyle name="SAPBEXresItemX 42" xfId="22057"/>
    <cellStyle name="SAPBEXresItemX 43" xfId="22058"/>
    <cellStyle name="SAPBEXresItemX 44" xfId="22059"/>
    <cellStyle name="SAPBEXresItemX 45" xfId="22060"/>
    <cellStyle name="SAPBEXresItemX 46" xfId="22061"/>
    <cellStyle name="SAPBEXresItemX 47" xfId="22062"/>
    <cellStyle name="SAPBEXresItemX 48" xfId="21992"/>
    <cellStyle name="SAPBEXresItemX 5" xfId="22063"/>
    <cellStyle name="SAPBEXresItemX 5 2" xfId="22064"/>
    <cellStyle name="SAPBEXresItemX 5 3" xfId="22065"/>
    <cellStyle name="SAPBEXresItemX 5 4" xfId="22066"/>
    <cellStyle name="SAPBEXresItemX 6" xfId="22067"/>
    <cellStyle name="SAPBEXresItemX 6 2" xfId="22068"/>
    <cellStyle name="SAPBEXresItemX 6 3" xfId="22069"/>
    <cellStyle name="SAPBEXresItemX 7" xfId="22070"/>
    <cellStyle name="SAPBEXresItemX 7 2" xfId="22071"/>
    <cellStyle name="SAPBEXresItemX 8" xfId="22072"/>
    <cellStyle name="SAPBEXresItemX 8 2" xfId="22073"/>
    <cellStyle name="SAPBEXresItemX 9" xfId="22074"/>
    <cellStyle name="SAPBEXresItemX 9 2" xfId="22075"/>
    <cellStyle name="SAPBEXresItemX_AECM 8909035321" xfId="22076"/>
    <cellStyle name="SAPBEXstdData" xfId="60"/>
    <cellStyle name="SAPBEXstdData 10" xfId="22078"/>
    <cellStyle name="SAPBEXstdData 10 2" xfId="22079"/>
    <cellStyle name="SAPBEXstdData 10 2 2" xfId="22080"/>
    <cellStyle name="SAPBEXstdData 10 2 3" xfId="22081"/>
    <cellStyle name="SAPBEXstdData 10 2 4" xfId="22082"/>
    <cellStyle name="SAPBEXstdData 10 3" xfId="22083"/>
    <cellStyle name="SAPBEXstdData 10 4" xfId="22084"/>
    <cellStyle name="SAPBEXstdData 10 5" xfId="22085"/>
    <cellStyle name="SAPBEXstdData 10 6" xfId="22086"/>
    <cellStyle name="SAPBEXstdData 10_Logistica y Vtas" xfId="22087"/>
    <cellStyle name="SAPBEXstdData 100" xfId="24594"/>
    <cellStyle name="SAPBEXstdData 101" xfId="24622"/>
    <cellStyle name="SAPBEXstdData 102" xfId="24649"/>
    <cellStyle name="SAPBEXstdData 103" xfId="24677"/>
    <cellStyle name="SAPBEXstdData 104" xfId="24695"/>
    <cellStyle name="SAPBEXstdData 105" xfId="24734"/>
    <cellStyle name="SAPBEXstdData 106" xfId="24758"/>
    <cellStyle name="SAPBEXstdData 107" xfId="24785"/>
    <cellStyle name="SAPBEXstdData 108" xfId="24812"/>
    <cellStyle name="SAPBEXstdData 109" xfId="24833"/>
    <cellStyle name="SAPBEXstdData 11" xfId="22088"/>
    <cellStyle name="SAPBEXstdData 11 2" xfId="22089"/>
    <cellStyle name="SAPBEXstdData 11 2 2" xfId="22090"/>
    <cellStyle name="SAPBEXstdData 11 2 3" xfId="22091"/>
    <cellStyle name="SAPBEXstdData 11 2 4" xfId="22092"/>
    <cellStyle name="SAPBEXstdData 11 3" xfId="22093"/>
    <cellStyle name="SAPBEXstdData 11 3 2" xfId="22094"/>
    <cellStyle name="SAPBEXstdData 11 4" xfId="22095"/>
    <cellStyle name="SAPBEXstdData 11 5" xfId="22096"/>
    <cellStyle name="SAPBEXstdData 11 6" xfId="22097"/>
    <cellStyle name="SAPBEXstdData 11_Logistica y Vtas" xfId="22098"/>
    <cellStyle name="SAPBEXstdData 110" xfId="24848"/>
    <cellStyle name="SAPBEXstdData 111" xfId="24898"/>
    <cellStyle name="SAPBEXstdData 112" xfId="24925"/>
    <cellStyle name="SAPBEXstdData 113" xfId="24952"/>
    <cellStyle name="SAPBEXstdData 114" xfId="24973"/>
    <cellStyle name="SAPBEXstdData 115" xfId="24991"/>
    <cellStyle name="SAPBEXstdData 116" xfId="25041"/>
    <cellStyle name="SAPBEXstdData 117" xfId="25016"/>
    <cellStyle name="SAPBEXstdData 118" xfId="25107"/>
    <cellStyle name="SAPBEXstdData 119" xfId="25086"/>
    <cellStyle name="SAPBEXstdData 12" xfId="22099"/>
    <cellStyle name="SAPBEXstdData 12 2" xfId="22100"/>
    <cellStyle name="SAPBEXstdData 12 2 2" xfId="22101"/>
    <cellStyle name="SAPBEXstdData 12 2 3" xfId="22102"/>
    <cellStyle name="SAPBEXstdData 12 2 4" xfId="22103"/>
    <cellStyle name="SAPBEXstdData 12 3" xfId="22104"/>
    <cellStyle name="SAPBEXstdData 12 4" xfId="22105"/>
    <cellStyle name="SAPBEXstdData 12 5" xfId="22106"/>
    <cellStyle name="SAPBEXstdData 12_Logistica y Vtas" xfId="22107"/>
    <cellStyle name="SAPBEXstdData 120" xfId="25046"/>
    <cellStyle name="SAPBEXstdData 121" xfId="25071"/>
    <cellStyle name="SAPBEXstdData 122" xfId="25220"/>
    <cellStyle name="SAPBEXstdData 123" xfId="25195"/>
    <cellStyle name="SAPBEXstdData 124" xfId="25306"/>
    <cellStyle name="SAPBEXstdData 125" xfId="25274"/>
    <cellStyle name="SAPBEXstdData 126" xfId="25249"/>
    <cellStyle name="SAPBEXstdData 127" xfId="25278"/>
    <cellStyle name="SAPBEXstdData 128" xfId="25384"/>
    <cellStyle name="SAPBEXstdData 129" xfId="25411"/>
    <cellStyle name="SAPBEXstdData 13" xfId="22108"/>
    <cellStyle name="SAPBEXstdData 13 2" xfId="22109"/>
    <cellStyle name="SAPBEXstdData 13 2 2" xfId="22110"/>
    <cellStyle name="SAPBEXstdData 13 2 3" xfId="22111"/>
    <cellStyle name="SAPBEXstdData 13 3" xfId="22112"/>
    <cellStyle name="SAPBEXstdData 13 4" xfId="22113"/>
    <cellStyle name="SAPBEXstdData 13 5" xfId="22114"/>
    <cellStyle name="SAPBEXstdData 130" xfId="25432"/>
    <cellStyle name="SAPBEXstdData 131" xfId="25455"/>
    <cellStyle name="SAPBEXstdData 132" xfId="25479"/>
    <cellStyle name="SAPBEXstdData 133" xfId="25502"/>
    <cellStyle name="SAPBEXstdData 134" xfId="25550"/>
    <cellStyle name="SAPBEXstdData 135" xfId="25571"/>
    <cellStyle name="SAPBEXstdData 136" xfId="25586"/>
    <cellStyle name="SAPBEXstdData 137" xfId="25634"/>
    <cellStyle name="SAPBEXstdData 138" xfId="25655"/>
    <cellStyle name="SAPBEXstdData 139" xfId="25670"/>
    <cellStyle name="SAPBEXstdData 14" xfId="22115"/>
    <cellStyle name="SAPBEXstdData 14 2" xfId="22116"/>
    <cellStyle name="SAPBEXstdData 14 2 2" xfId="22117"/>
    <cellStyle name="SAPBEXstdData 14 3" xfId="22118"/>
    <cellStyle name="SAPBEXstdData 14 4" xfId="22119"/>
    <cellStyle name="SAPBEXstdData 14 5" xfId="22120"/>
    <cellStyle name="SAPBEXstdData 140" xfId="25718"/>
    <cellStyle name="SAPBEXstdData 141" xfId="25739"/>
    <cellStyle name="SAPBEXstdData 142" xfId="25754"/>
    <cellStyle name="SAPBEXstdData 143" xfId="25800"/>
    <cellStyle name="SAPBEXstdData 144" xfId="25823"/>
    <cellStyle name="SAPBEXstdData 145" xfId="25842"/>
    <cellStyle name="SAPBEXstdData 146" xfId="25866"/>
    <cellStyle name="SAPBEXstdData 147" xfId="25915"/>
    <cellStyle name="SAPBEXstdData 148" xfId="25942"/>
    <cellStyle name="SAPBEXstdData 149" xfId="25963"/>
    <cellStyle name="SAPBEXstdData 15" xfId="22121"/>
    <cellStyle name="SAPBEXstdData 15 2" xfId="22122"/>
    <cellStyle name="SAPBEXstdData 15 2 2" xfId="22123"/>
    <cellStyle name="SAPBEXstdData 15 3" xfId="22124"/>
    <cellStyle name="SAPBEXstdData 15 4" xfId="22125"/>
    <cellStyle name="SAPBEXstdData 15 5" xfId="22126"/>
    <cellStyle name="SAPBEXstdData 150" xfId="25978"/>
    <cellStyle name="SAPBEXstdData 151" xfId="26027"/>
    <cellStyle name="SAPBEXstdData 152" xfId="26054"/>
    <cellStyle name="SAPBEXstdData 153" xfId="26075"/>
    <cellStyle name="SAPBEXstdData 154" xfId="26090"/>
    <cellStyle name="SAPBEXstdData 155" xfId="26141"/>
    <cellStyle name="SAPBEXstdData 156" xfId="26092"/>
    <cellStyle name="SAPBEXstdData 157" xfId="26093"/>
    <cellStyle name="SAPBEXstdData 158" xfId="26094"/>
    <cellStyle name="SAPBEXstdData 159" xfId="26162"/>
    <cellStyle name="SAPBEXstdData 16" xfId="22127"/>
    <cellStyle name="SAPBEXstdData 16 2" xfId="22128"/>
    <cellStyle name="SAPBEXstdData 16 2 2" xfId="22129"/>
    <cellStyle name="SAPBEXstdData 16 3" xfId="22130"/>
    <cellStyle name="SAPBEXstdData 16 4" xfId="22131"/>
    <cellStyle name="SAPBEXstdData 16 5" xfId="22132"/>
    <cellStyle name="SAPBEXstdData 160" xfId="26177"/>
    <cellStyle name="SAPBEXstdData 161" xfId="26223"/>
    <cellStyle name="SAPBEXstdData 162" xfId="26253"/>
    <cellStyle name="SAPBEXstdData 163" xfId="26320"/>
    <cellStyle name="SAPBEXstdData 164" xfId="26347"/>
    <cellStyle name="SAPBEXstdData 165" xfId="26373"/>
    <cellStyle name="SAPBEXstdData 166" xfId="26397"/>
    <cellStyle name="SAPBEXstdData 167" xfId="26421"/>
    <cellStyle name="SAPBEXstdData 168" xfId="26441"/>
    <cellStyle name="SAPBEXstdData 169" xfId="26456"/>
    <cellStyle name="SAPBEXstdData 17" xfId="22133"/>
    <cellStyle name="SAPBEXstdData 17 2" xfId="22134"/>
    <cellStyle name="SAPBEXstdData 17 2 2" xfId="22135"/>
    <cellStyle name="SAPBEXstdData 17 3" xfId="22136"/>
    <cellStyle name="SAPBEXstdData 17 4" xfId="22137"/>
    <cellStyle name="SAPBEXstdData 17 5" xfId="22138"/>
    <cellStyle name="SAPBEXstdData 170" xfId="26528"/>
    <cellStyle name="SAPBEXstdData 171" xfId="26557"/>
    <cellStyle name="SAPBEXstdData 172" xfId="26586"/>
    <cellStyle name="SAPBEXstdData 173" xfId="26614"/>
    <cellStyle name="SAPBEXstdData 174" xfId="26642"/>
    <cellStyle name="SAPBEXstdData 175" xfId="26670"/>
    <cellStyle name="SAPBEXstdData 176" xfId="26698"/>
    <cellStyle name="SAPBEXstdData 177" xfId="26726"/>
    <cellStyle name="SAPBEXstdData 178" xfId="26753"/>
    <cellStyle name="SAPBEXstdData 179" xfId="26779"/>
    <cellStyle name="SAPBEXstdData 18" xfId="22139"/>
    <cellStyle name="SAPBEXstdData 18 2" xfId="22140"/>
    <cellStyle name="SAPBEXstdData 18 2 2" xfId="22141"/>
    <cellStyle name="SAPBEXstdData 18 3" xfId="22142"/>
    <cellStyle name="SAPBEXstdData 18 4" xfId="22143"/>
    <cellStyle name="SAPBEXstdData 18 5" xfId="22144"/>
    <cellStyle name="SAPBEXstdData 180" xfId="26803"/>
    <cellStyle name="SAPBEXstdData 181" xfId="26827"/>
    <cellStyle name="SAPBEXstdData 182" xfId="26847"/>
    <cellStyle name="SAPBEXstdData 183" xfId="26862"/>
    <cellStyle name="SAPBEXstdData 184" xfId="26930"/>
    <cellStyle name="SAPBEXstdData 185" xfId="26958"/>
    <cellStyle name="SAPBEXstdData 186" xfId="26985"/>
    <cellStyle name="SAPBEXstdData 187" xfId="27011"/>
    <cellStyle name="SAPBEXstdData 188" xfId="27035"/>
    <cellStyle name="SAPBEXstdData 189" xfId="27059"/>
    <cellStyle name="SAPBEXstdData 19" xfId="22145"/>
    <cellStyle name="SAPBEXstdData 19 2" xfId="22146"/>
    <cellStyle name="SAPBEXstdData 19 2 2" xfId="22147"/>
    <cellStyle name="SAPBEXstdData 19 3" xfId="22148"/>
    <cellStyle name="SAPBEXstdData 19 4" xfId="22149"/>
    <cellStyle name="SAPBEXstdData 19 5" xfId="22150"/>
    <cellStyle name="SAPBEXstdData 190" xfId="27079"/>
    <cellStyle name="SAPBEXstdData 191" xfId="27094"/>
    <cellStyle name="SAPBEXstdData 192" xfId="27166"/>
    <cellStyle name="SAPBEXstdData 193" xfId="27195"/>
    <cellStyle name="SAPBEXstdData 194" xfId="27224"/>
    <cellStyle name="SAPBEXstdData 195" xfId="27252"/>
    <cellStyle name="SAPBEXstdData 196" xfId="27280"/>
    <cellStyle name="SAPBEXstdData 197" xfId="27308"/>
    <cellStyle name="SAPBEXstdData 198" xfId="27336"/>
    <cellStyle name="SAPBEXstdData 199" xfId="27364"/>
    <cellStyle name="SAPBEXstdData 2" xfId="95"/>
    <cellStyle name="SAPBEXstdData 2 10" xfId="22152"/>
    <cellStyle name="SAPBEXstdData 2 10 2" xfId="22153"/>
    <cellStyle name="SAPBEXstdData 2 10 3" xfId="22154"/>
    <cellStyle name="SAPBEXstdData 2 11" xfId="22155"/>
    <cellStyle name="SAPBEXstdData 2 11 2" xfId="22156"/>
    <cellStyle name="SAPBEXstdData 2 12" xfId="22157"/>
    <cellStyle name="SAPBEXstdData 2 12 2" xfId="22158"/>
    <cellStyle name="SAPBEXstdData 2 13" xfId="22159"/>
    <cellStyle name="SAPBEXstdData 2 13 2" xfId="22160"/>
    <cellStyle name="SAPBEXstdData 2 14" xfId="22161"/>
    <cellStyle name="SAPBEXstdData 2 14 2" xfId="22162"/>
    <cellStyle name="SAPBEXstdData 2 15" xfId="22163"/>
    <cellStyle name="SAPBEXstdData 2 15 2" xfId="22164"/>
    <cellStyle name="SAPBEXstdData 2 16" xfId="22165"/>
    <cellStyle name="SAPBEXstdData 2 16 2" xfId="22166"/>
    <cellStyle name="SAPBEXstdData 2 17" xfId="22167"/>
    <cellStyle name="SAPBEXstdData 2 18" xfId="22168"/>
    <cellStyle name="SAPBEXstdData 2 19" xfId="22169"/>
    <cellStyle name="SAPBEXstdData 2 2" xfId="22170"/>
    <cellStyle name="SAPBEXstdData 2 2 2" xfId="22171"/>
    <cellStyle name="SAPBEXstdData 2 2 2 2" xfId="22172"/>
    <cellStyle name="SAPBEXstdData 2 2 2 2 2" xfId="22173"/>
    <cellStyle name="SAPBEXstdData 2 2 2 3" xfId="22174"/>
    <cellStyle name="SAPBEXstdData 2 2 2 4" xfId="22175"/>
    <cellStyle name="SAPBEXstdData 2 2 2_Logistica y Vtas" xfId="22176"/>
    <cellStyle name="SAPBEXstdData 2 2 3" xfId="22177"/>
    <cellStyle name="SAPBEXstdData 2 2 4" xfId="22178"/>
    <cellStyle name="SAPBEXstdData 2 2 5" xfId="22179"/>
    <cellStyle name="SAPBEXstdData 2 2_Logistica y Vtas" xfId="22180"/>
    <cellStyle name="SAPBEXstdData 2 20" xfId="22181"/>
    <cellStyle name="SAPBEXstdData 2 21" xfId="22182"/>
    <cellStyle name="SAPBEXstdData 2 22" xfId="22183"/>
    <cellStyle name="SAPBEXstdData 2 23" xfId="22184"/>
    <cellStyle name="SAPBEXstdData 2 24" xfId="22185"/>
    <cellStyle name="SAPBEXstdData 2 25" xfId="22186"/>
    <cellStyle name="SAPBEXstdData 2 26" xfId="22187"/>
    <cellStyle name="SAPBEXstdData 2 27" xfId="22151"/>
    <cellStyle name="SAPBEXstdData 2 28" xfId="28990"/>
    <cellStyle name="SAPBEXstdData 2 29" xfId="29057"/>
    <cellStyle name="SAPBEXstdData 2 3" xfId="22188"/>
    <cellStyle name="SAPBEXstdData 2 3 2" xfId="22189"/>
    <cellStyle name="SAPBEXstdData 2 3 2 2" xfId="22190"/>
    <cellStyle name="SAPBEXstdData 2 3 3" xfId="22191"/>
    <cellStyle name="SAPBEXstdData 2 3 4" xfId="22192"/>
    <cellStyle name="SAPBEXstdData 2 3_Logistica y Vtas" xfId="22193"/>
    <cellStyle name="SAPBEXstdData 2 30" xfId="29086"/>
    <cellStyle name="SAPBEXstdData 2 31" xfId="29114"/>
    <cellStyle name="SAPBEXstdData 2 32" xfId="29137"/>
    <cellStyle name="SAPBEXstdData 2 33" xfId="29155"/>
    <cellStyle name="SAPBEXstdData 2 34" xfId="29170"/>
    <cellStyle name="SAPBEXstdData 2 35" xfId="29181"/>
    <cellStyle name="SAPBEXstdData 2 4" xfId="22194"/>
    <cellStyle name="SAPBEXstdData 2 4 2" xfId="22195"/>
    <cellStyle name="SAPBEXstdData 2 4 2 2" xfId="22196"/>
    <cellStyle name="SAPBEXstdData 2 4 3" xfId="22197"/>
    <cellStyle name="SAPBEXstdData 2 4_Logistica y Vtas" xfId="22198"/>
    <cellStyle name="SAPBEXstdData 2 5" xfId="22199"/>
    <cellStyle name="SAPBEXstdData 2 5 2" xfId="22200"/>
    <cellStyle name="SAPBEXstdData 2 5 3" xfId="22201"/>
    <cellStyle name="SAPBEXstdData 2 5_Logistica y Vtas" xfId="22202"/>
    <cellStyle name="SAPBEXstdData 2 6" xfId="22203"/>
    <cellStyle name="SAPBEXstdData 2 6 2" xfId="22204"/>
    <cellStyle name="SAPBEXstdData 2 7" xfId="22205"/>
    <cellStyle name="SAPBEXstdData 2 7 2" xfId="22206"/>
    <cellStyle name="SAPBEXstdData 2 8" xfId="22207"/>
    <cellStyle name="SAPBEXstdData 2 8 2" xfId="22208"/>
    <cellStyle name="SAPBEXstdData 2 9" xfId="22209"/>
    <cellStyle name="SAPBEXstdData 2 9 2" xfId="22210"/>
    <cellStyle name="SAPBEXstdData 2_ANTES Y DESPUES MB ANA" xfId="22211"/>
    <cellStyle name="SAPBEXstdData 20" xfId="22212"/>
    <cellStyle name="SAPBEXstdData 20 2" xfId="22213"/>
    <cellStyle name="SAPBEXstdData 20 2 2" xfId="22214"/>
    <cellStyle name="SAPBEXstdData 20 3" xfId="22215"/>
    <cellStyle name="SAPBEXstdData 20 4" xfId="22216"/>
    <cellStyle name="SAPBEXstdData 20 5" xfId="22217"/>
    <cellStyle name="SAPBEXstdData 200" xfId="27391"/>
    <cellStyle name="SAPBEXstdData 201" xfId="27417"/>
    <cellStyle name="SAPBEXstdData 202" xfId="27441"/>
    <cellStyle name="SAPBEXstdData 203" xfId="27465"/>
    <cellStyle name="SAPBEXstdData 204" xfId="27485"/>
    <cellStyle name="SAPBEXstdData 205" xfId="27500"/>
    <cellStyle name="SAPBEXstdData 206" xfId="27577"/>
    <cellStyle name="SAPBEXstdData 207" xfId="27606"/>
    <cellStyle name="SAPBEXstdData 208" xfId="27635"/>
    <cellStyle name="SAPBEXstdData 209" xfId="27664"/>
    <cellStyle name="SAPBEXstdData 21" xfId="22218"/>
    <cellStyle name="SAPBEXstdData 21 2" xfId="22219"/>
    <cellStyle name="SAPBEXstdData 21 2 2" xfId="22220"/>
    <cellStyle name="SAPBEXstdData 21 3" xfId="22221"/>
    <cellStyle name="SAPBEXstdData 21 4" xfId="22222"/>
    <cellStyle name="SAPBEXstdData 21 5" xfId="22223"/>
    <cellStyle name="SAPBEXstdData 210" xfId="27693"/>
    <cellStyle name="SAPBEXstdData 211" xfId="27722"/>
    <cellStyle name="SAPBEXstdData 212" xfId="27751"/>
    <cellStyle name="SAPBEXstdData 213" xfId="27780"/>
    <cellStyle name="SAPBEXstdData 214" xfId="27809"/>
    <cellStyle name="SAPBEXstdData 215" xfId="27838"/>
    <cellStyle name="SAPBEXstdData 216" xfId="27867"/>
    <cellStyle name="SAPBEXstdData 217" xfId="27896"/>
    <cellStyle name="SAPBEXstdData 218" xfId="27925"/>
    <cellStyle name="SAPBEXstdData 219" xfId="27954"/>
    <cellStyle name="SAPBEXstdData 22" xfId="22224"/>
    <cellStyle name="SAPBEXstdData 22 2" xfId="22225"/>
    <cellStyle name="SAPBEXstdData 22 2 2" xfId="22226"/>
    <cellStyle name="SAPBEXstdData 22 3" xfId="22227"/>
    <cellStyle name="SAPBEXstdData 22 4" xfId="22228"/>
    <cellStyle name="SAPBEXstdData 22 5" xfId="22229"/>
    <cellStyle name="SAPBEXstdData 220" xfId="27983"/>
    <cellStyle name="SAPBEXstdData 221" xfId="28012"/>
    <cellStyle name="SAPBEXstdData 222" xfId="28041"/>
    <cellStyle name="SAPBEXstdData 223" xfId="28070"/>
    <cellStyle name="SAPBEXstdData 224" xfId="28099"/>
    <cellStyle name="SAPBEXstdData 225" xfId="28128"/>
    <cellStyle name="SAPBEXstdData 226" xfId="28157"/>
    <cellStyle name="SAPBEXstdData 227" xfId="28186"/>
    <cellStyle name="SAPBEXstdData 228" xfId="28215"/>
    <cellStyle name="SAPBEXstdData 229" xfId="28244"/>
    <cellStyle name="SAPBEXstdData 23" xfId="22230"/>
    <cellStyle name="SAPBEXstdData 23 2" xfId="22231"/>
    <cellStyle name="SAPBEXstdData 23 2 2" xfId="22232"/>
    <cellStyle name="SAPBEXstdData 23 3" xfId="22233"/>
    <cellStyle name="SAPBEXstdData 23 4" xfId="22234"/>
    <cellStyle name="SAPBEXstdData 23 5" xfId="22235"/>
    <cellStyle name="SAPBEXstdData 230" xfId="28273"/>
    <cellStyle name="SAPBEXstdData 231" xfId="28302"/>
    <cellStyle name="SAPBEXstdData 232" xfId="28331"/>
    <cellStyle name="SAPBEXstdData 233" xfId="28360"/>
    <cellStyle name="SAPBEXstdData 234" xfId="28389"/>
    <cellStyle name="SAPBEXstdData 235" xfId="28418"/>
    <cellStyle name="SAPBEXstdData 236" xfId="28447"/>
    <cellStyle name="SAPBEXstdData 237" xfId="28475"/>
    <cellStyle name="SAPBEXstdData 238" xfId="28503"/>
    <cellStyle name="SAPBEXstdData 239" xfId="28532"/>
    <cellStyle name="SAPBEXstdData 24" xfId="22236"/>
    <cellStyle name="SAPBEXstdData 24 2" xfId="22237"/>
    <cellStyle name="SAPBEXstdData 24 2 2" xfId="22238"/>
    <cellStyle name="SAPBEXstdData 24 3" xfId="22239"/>
    <cellStyle name="SAPBEXstdData 24 4" xfId="22240"/>
    <cellStyle name="SAPBEXstdData 24 5" xfId="22241"/>
    <cellStyle name="SAPBEXstdData 240" xfId="28561"/>
    <cellStyle name="SAPBEXstdData 241" xfId="28588"/>
    <cellStyle name="SAPBEXstdData 242" xfId="28614"/>
    <cellStyle name="SAPBEXstdData 243" xfId="28640"/>
    <cellStyle name="SAPBEXstdData 244" xfId="28666"/>
    <cellStyle name="SAPBEXstdData 245" xfId="28692"/>
    <cellStyle name="SAPBEXstdData 246" xfId="28718"/>
    <cellStyle name="SAPBEXstdData 247" xfId="28743"/>
    <cellStyle name="SAPBEXstdData 248" xfId="28768"/>
    <cellStyle name="SAPBEXstdData 249" xfId="28793"/>
    <cellStyle name="SAPBEXstdData 25" xfId="22242"/>
    <cellStyle name="SAPBEXstdData 25 2" xfId="22243"/>
    <cellStyle name="SAPBEXstdData 25 2 2" xfId="22244"/>
    <cellStyle name="SAPBEXstdData 25 3" xfId="22245"/>
    <cellStyle name="SAPBEXstdData 25 4" xfId="22246"/>
    <cellStyle name="SAPBEXstdData 25 5" xfId="22247"/>
    <cellStyle name="SAPBEXstdData 250" xfId="28818"/>
    <cellStyle name="SAPBEXstdData 251" xfId="28843"/>
    <cellStyle name="SAPBEXstdData 252" xfId="28863"/>
    <cellStyle name="SAPBEXstdData 253" xfId="28878"/>
    <cellStyle name="SAPBEXstdData 254" xfId="28989"/>
    <cellStyle name="SAPBEXstdData 255" xfId="29056"/>
    <cellStyle name="SAPBEXstdData 256" xfId="29085"/>
    <cellStyle name="SAPBEXstdData 257" xfId="29113"/>
    <cellStyle name="SAPBEXstdData 258" xfId="29136"/>
    <cellStyle name="SAPBEXstdData 259" xfId="29154"/>
    <cellStyle name="SAPBEXstdData 26" xfId="22248"/>
    <cellStyle name="SAPBEXstdData 26 2" xfId="22249"/>
    <cellStyle name="SAPBEXstdData 26 2 2" xfId="22250"/>
    <cellStyle name="SAPBEXstdData 26 3" xfId="22251"/>
    <cellStyle name="SAPBEXstdData 26 4" xfId="22252"/>
    <cellStyle name="SAPBEXstdData 26 5" xfId="22253"/>
    <cellStyle name="SAPBEXstdData 260" xfId="29169"/>
    <cellStyle name="SAPBEXstdData 261" xfId="29180"/>
    <cellStyle name="SAPBEXstdData 27" xfId="22254"/>
    <cellStyle name="SAPBEXstdData 27 2" xfId="22255"/>
    <cellStyle name="SAPBEXstdData 27 2 2" xfId="22256"/>
    <cellStyle name="SAPBEXstdData 27 3" xfId="22257"/>
    <cellStyle name="SAPBEXstdData 27 4" xfId="22258"/>
    <cellStyle name="SAPBEXstdData 27 5" xfId="22259"/>
    <cellStyle name="SAPBEXstdData 28" xfId="22260"/>
    <cellStyle name="SAPBEXstdData 28 2" xfId="22261"/>
    <cellStyle name="SAPBEXstdData 28 2 2" xfId="22262"/>
    <cellStyle name="SAPBEXstdData 28 3" xfId="22263"/>
    <cellStyle name="SAPBEXstdData 28 4" xfId="22264"/>
    <cellStyle name="SAPBEXstdData 28 5" xfId="22265"/>
    <cellStyle name="SAPBEXstdData 29" xfId="22266"/>
    <cellStyle name="SAPBEXstdData 29 2" xfId="22267"/>
    <cellStyle name="SAPBEXstdData 29 3" xfId="22268"/>
    <cellStyle name="SAPBEXstdData 29 4" xfId="22269"/>
    <cellStyle name="SAPBEXstdData 3" xfId="22270"/>
    <cellStyle name="SAPBEXstdData 3 10" xfId="22271"/>
    <cellStyle name="SAPBEXstdData 3 11" xfId="28991"/>
    <cellStyle name="SAPBEXstdData 3 2" xfId="22272"/>
    <cellStyle name="SAPBEXstdData 3 2 2" xfId="22273"/>
    <cellStyle name="SAPBEXstdData 3 2 3" xfId="22274"/>
    <cellStyle name="SAPBEXstdData 3 2 4" xfId="22275"/>
    <cellStyle name="SAPBEXstdData 3 3" xfId="22276"/>
    <cellStyle name="SAPBEXstdData 3 3 2" xfId="22277"/>
    <cellStyle name="SAPBEXstdData 3 4" xfId="22278"/>
    <cellStyle name="SAPBEXstdData 3 4 2" xfId="22279"/>
    <cellStyle name="SAPBEXstdData 3 5" xfId="22280"/>
    <cellStyle name="SAPBEXstdData 3 6" xfId="22281"/>
    <cellStyle name="SAPBEXstdData 3 7" xfId="22282"/>
    <cellStyle name="SAPBEXstdData 3 8" xfId="22283"/>
    <cellStyle name="SAPBEXstdData 3 9" xfId="22284"/>
    <cellStyle name="SAPBEXstdData 3_Logistica y Vtas" xfId="22285"/>
    <cellStyle name="SAPBEXstdData 30" xfId="22286"/>
    <cellStyle name="SAPBEXstdData 30 2" xfId="22287"/>
    <cellStyle name="SAPBEXstdData 30 3" xfId="22288"/>
    <cellStyle name="SAPBEXstdData 30 4" xfId="22289"/>
    <cellStyle name="SAPBEXstdData 31" xfId="22290"/>
    <cellStyle name="SAPBEXstdData 31 2" xfId="22291"/>
    <cellStyle name="SAPBEXstdData 31 3" xfId="22292"/>
    <cellStyle name="SAPBEXstdData 31 4" xfId="22293"/>
    <cellStyle name="SAPBEXstdData 32" xfId="22294"/>
    <cellStyle name="SAPBEXstdData 32 2" xfId="22295"/>
    <cellStyle name="SAPBEXstdData 32 3" xfId="22296"/>
    <cellStyle name="SAPBEXstdData 33" xfId="22297"/>
    <cellStyle name="SAPBEXstdData 33 2" xfId="22298"/>
    <cellStyle name="SAPBEXstdData 33 3" xfId="22299"/>
    <cellStyle name="SAPBEXstdData 34" xfId="22300"/>
    <cellStyle name="SAPBEXstdData 34 2" xfId="22301"/>
    <cellStyle name="SAPBEXstdData 34 3" xfId="22302"/>
    <cellStyle name="SAPBEXstdData 35" xfId="22303"/>
    <cellStyle name="SAPBEXstdData 35 2" xfId="22304"/>
    <cellStyle name="SAPBEXstdData 35 3" xfId="22305"/>
    <cellStyle name="SAPBEXstdData 36" xfId="22306"/>
    <cellStyle name="SAPBEXstdData 36 2" xfId="22307"/>
    <cellStyle name="SAPBEXstdData 36 3" xfId="22308"/>
    <cellStyle name="SAPBEXstdData 37" xfId="22309"/>
    <cellStyle name="SAPBEXstdData 37 2" xfId="22310"/>
    <cellStyle name="SAPBEXstdData 37 3" xfId="22311"/>
    <cellStyle name="SAPBEXstdData 38" xfId="22312"/>
    <cellStyle name="SAPBEXstdData 38 2" xfId="22313"/>
    <cellStyle name="SAPBEXstdData 39" xfId="22314"/>
    <cellStyle name="SAPBEXstdData 39 2" xfId="22315"/>
    <cellStyle name="SAPBEXstdData 4" xfId="22316"/>
    <cellStyle name="SAPBEXstdData 4 2" xfId="22317"/>
    <cellStyle name="SAPBEXstdData 4 2 2" xfId="22318"/>
    <cellStyle name="SAPBEXstdData 4 2 3" xfId="22319"/>
    <cellStyle name="SAPBEXstdData 4 2 4" xfId="22320"/>
    <cellStyle name="SAPBEXstdData 4 3" xfId="22321"/>
    <cellStyle name="SAPBEXstdData 4 3 2" xfId="22322"/>
    <cellStyle name="SAPBEXstdData 4 4" xfId="22323"/>
    <cellStyle name="SAPBEXstdData 4 4 2" xfId="22324"/>
    <cellStyle name="SAPBEXstdData 4 5" xfId="22325"/>
    <cellStyle name="SAPBEXstdData 4 6" xfId="22326"/>
    <cellStyle name="SAPBEXstdData 4 7" xfId="22327"/>
    <cellStyle name="SAPBEXstdData 4_Logistica y Vtas" xfId="22328"/>
    <cellStyle name="SAPBEXstdData 40" xfId="22329"/>
    <cellStyle name="SAPBEXstdData 40 2" xfId="22330"/>
    <cellStyle name="SAPBEXstdData 41" xfId="22331"/>
    <cellStyle name="SAPBEXstdData 41 2" xfId="22332"/>
    <cellStyle name="SAPBEXstdData 42" xfId="22333"/>
    <cellStyle name="SAPBEXstdData 42 2" xfId="22334"/>
    <cellStyle name="SAPBEXstdData 43" xfId="22335"/>
    <cellStyle name="SAPBEXstdData 43 2" xfId="22336"/>
    <cellStyle name="SAPBEXstdData 44" xfId="22337"/>
    <cellStyle name="SAPBEXstdData 44 2" xfId="22338"/>
    <cellStyle name="SAPBEXstdData 45" xfId="22339"/>
    <cellStyle name="SAPBEXstdData 45 2" xfId="22340"/>
    <cellStyle name="SAPBEXstdData 46" xfId="22341"/>
    <cellStyle name="SAPBEXstdData 46 2" xfId="22342"/>
    <cellStyle name="SAPBEXstdData 47" xfId="22343"/>
    <cellStyle name="SAPBEXstdData 48" xfId="22344"/>
    <cellStyle name="SAPBEXstdData 49" xfId="22345"/>
    <cellStyle name="SAPBEXstdData 5" xfId="22346"/>
    <cellStyle name="SAPBEXstdData 5 2" xfId="22347"/>
    <cellStyle name="SAPBEXstdData 5 2 2" xfId="22348"/>
    <cellStyle name="SAPBEXstdData 5 2 3" xfId="22349"/>
    <cellStyle name="SAPBEXstdData 5 2 4" xfId="22350"/>
    <cellStyle name="SAPBEXstdData 5 3" xfId="22351"/>
    <cellStyle name="SAPBEXstdData 5 3 2" xfId="22352"/>
    <cellStyle name="SAPBEXstdData 5 4" xfId="22353"/>
    <cellStyle name="SAPBEXstdData 5 5" xfId="22354"/>
    <cellStyle name="SAPBEXstdData 5 6" xfId="22355"/>
    <cellStyle name="SAPBEXstdData 5 7" xfId="22356"/>
    <cellStyle name="SAPBEXstdData 5_Logistica y Vtas" xfId="22357"/>
    <cellStyle name="SAPBEXstdData 50" xfId="22358"/>
    <cellStyle name="SAPBEXstdData 51" xfId="22359"/>
    <cellStyle name="SAPBEXstdData 52" xfId="22360"/>
    <cellStyle name="SAPBEXstdData 53" xfId="22361"/>
    <cellStyle name="SAPBEXstdData 54" xfId="22362"/>
    <cellStyle name="SAPBEXstdData 55" xfId="22363"/>
    <cellStyle name="SAPBEXstdData 56" xfId="22364"/>
    <cellStyle name="SAPBEXstdData 57" xfId="22365"/>
    <cellStyle name="SAPBEXstdData 58" xfId="22366"/>
    <cellStyle name="SAPBEXstdData 59" xfId="22367"/>
    <cellStyle name="SAPBEXstdData 6" xfId="22368"/>
    <cellStyle name="SAPBEXstdData 6 2" xfId="22369"/>
    <cellStyle name="SAPBEXstdData 6 2 2" xfId="22370"/>
    <cellStyle name="SAPBEXstdData 6 2 3" xfId="22371"/>
    <cellStyle name="SAPBEXstdData 6 2 4" xfId="22372"/>
    <cellStyle name="SAPBEXstdData 6 3" xfId="22373"/>
    <cellStyle name="SAPBEXstdData 6 3 2" xfId="22374"/>
    <cellStyle name="SAPBEXstdData 6 4" xfId="22375"/>
    <cellStyle name="SAPBEXstdData 6 5" xfId="22376"/>
    <cellStyle name="SAPBEXstdData 6 6" xfId="22377"/>
    <cellStyle name="SAPBEXstdData 6 7" xfId="22378"/>
    <cellStyle name="SAPBEXstdData 6_Logistica y Vtas" xfId="22379"/>
    <cellStyle name="SAPBEXstdData 60" xfId="22380"/>
    <cellStyle name="SAPBEXstdData 61" xfId="22381"/>
    <cellStyle name="SAPBEXstdData 62" xfId="22382"/>
    <cellStyle name="SAPBEXstdData 63" xfId="22383"/>
    <cellStyle name="SAPBEXstdData 64" xfId="22384"/>
    <cellStyle name="SAPBEXstdData 65" xfId="22385"/>
    <cellStyle name="SAPBEXstdData 66" xfId="22386"/>
    <cellStyle name="SAPBEXstdData 67" xfId="22387"/>
    <cellStyle name="SAPBEXstdData 68" xfId="22388"/>
    <cellStyle name="SAPBEXstdData 69" xfId="22389"/>
    <cellStyle name="SAPBEXstdData 7" xfId="22390"/>
    <cellStyle name="SAPBEXstdData 7 2" xfId="22391"/>
    <cellStyle name="SAPBEXstdData 7 2 2" xfId="22392"/>
    <cellStyle name="SAPBEXstdData 7 2 3" xfId="22393"/>
    <cellStyle name="SAPBEXstdData 7 2 4" xfId="22394"/>
    <cellStyle name="SAPBEXstdData 7 3" xfId="22395"/>
    <cellStyle name="SAPBEXstdData 7 3 2" xfId="22396"/>
    <cellStyle name="SAPBEXstdData 7 4" xfId="22397"/>
    <cellStyle name="SAPBEXstdData 7 5" xfId="22398"/>
    <cellStyle name="SAPBEXstdData 7 6" xfId="22399"/>
    <cellStyle name="SAPBEXstdData 7_Logistica y Vtas" xfId="22400"/>
    <cellStyle name="SAPBEXstdData 70" xfId="22401"/>
    <cellStyle name="SAPBEXstdData 71" xfId="22402"/>
    <cellStyle name="SAPBEXstdData 72" xfId="22403"/>
    <cellStyle name="SAPBEXstdData 73" xfId="22404"/>
    <cellStyle name="SAPBEXstdData 74" xfId="22405"/>
    <cellStyle name="SAPBEXstdData 75" xfId="22406"/>
    <cellStyle name="SAPBEXstdData 76" xfId="22407"/>
    <cellStyle name="SAPBEXstdData 77" xfId="22408"/>
    <cellStyle name="SAPBEXstdData 78" xfId="22409"/>
    <cellStyle name="SAPBEXstdData 79" xfId="22410"/>
    <cellStyle name="SAPBEXstdData 8" xfId="22411"/>
    <cellStyle name="SAPBEXstdData 8 2" xfId="22412"/>
    <cellStyle name="SAPBEXstdData 8 2 2" xfId="22413"/>
    <cellStyle name="SAPBEXstdData 8 2 3" xfId="22414"/>
    <cellStyle name="SAPBEXstdData 8 2 4" xfId="22415"/>
    <cellStyle name="SAPBEXstdData 8 3" xfId="22416"/>
    <cellStyle name="SAPBEXstdData 8 3 2" xfId="22417"/>
    <cellStyle name="SAPBEXstdData 8 4" xfId="22418"/>
    <cellStyle name="SAPBEXstdData 8 5" xfId="22419"/>
    <cellStyle name="SAPBEXstdData 8 6" xfId="22420"/>
    <cellStyle name="SAPBEXstdData 8_Logistica y Vtas" xfId="22421"/>
    <cellStyle name="SAPBEXstdData 80" xfId="22422"/>
    <cellStyle name="SAPBEXstdData 81" xfId="22423"/>
    <cellStyle name="SAPBEXstdData 82" xfId="22077"/>
    <cellStyle name="SAPBEXstdData 83" xfId="24092"/>
    <cellStyle name="SAPBEXstdData 84" xfId="24133"/>
    <cellStyle name="SAPBEXstdData 85" xfId="24148"/>
    <cellStyle name="SAPBEXstdData 86" xfId="24204"/>
    <cellStyle name="SAPBEXstdData 87" xfId="24232"/>
    <cellStyle name="SAPBEXstdData 88" xfId="24257"/>
    <cellStyle name="SAPBEXstdData 89" xfId="24285"/>
    <cellStyle name="SAPBEXstdData 9" xfId="22424"/>
    <cellStyle name="SAPBEXstdData 9 2" xfId="22425"/>
    <cellStyle name="SAPBEXstdData 9 2 2" xfId="22426"/>
    <cellStyle name="SAPBEXstdData 9 2 3" xfId="22427"/>
    <cellStyle name="SAPBEXstdData 9 2 4" xfId="22428"/>
    <cellStyle name="SAPBEXstdData 9 3" xfId="22429"/>
    <cellStyle name="SAPBEXstdData 9 3 2" xfId="22430"/>
    <cellStyle name="SAPBEXstdData 9 4" xfId="22431"/>
    <cellStyle name="SAPBEXstdData 9 5" xfId="22432"/>
    <cellStyle name="SAPBEXstdData 9 6" xfId="22433"/>
    <cellStyle name="SAPBEXstdData 9_Logistica y Vtas" xfId="22434"/>
    <cellStyle name="SAPBEXstdData 90" xfId="24312"/>
    <cellStyle name="SAPBEXstdData 91" xfId="24339"/>
    <cellStyle name="SAPBEXstdData 92" xfId="24367"/>
    <cellStyle name="SAPBEXstdData 93" xfId="24395"/>
    <cellStyle name="SAPBEXstdData 94" xfId="24422"/>
    <cellStyle name="SAPBEXstdData 95" xfId="24449"/>
    <cellStyle name="SAPBEXstdData 96" xfId="24476"/>
    <cellStyle name="SAPBEXstdData 97" xfId="24502"/>
    <cellStyle name="SAPBEXstdData 98" xfId="24523"/>
    <cellStyle name="SAPBEXstdData 99" xfId="24540"/>
    <cellStyle name="SAPBEXstdData_1Modelo Plantillas Mandato SISS Junio 09 entrega" xfId="22435"/>
    <cellStyle name="SAPBEXstdDataEmph" xfId="61"/>
    <cellStyle name="SAPBEXstdDataEmph 10" xfId="22437"/>
    <cellStyle name="SAPBEXstdDataEmph 10 2" xfId="22438"/>
    <cellStyle name="SAPBEXstdDataEmph 11" xfId="22439"/>
    <cellStyle name="SAPBEXstdDataEmph 11 2" xfId="22440"/>
    <cellStyle name="SAPBEXstdDataEmph 12" xfId="22441"/>
    <cellStyle name="SAPBEXstdDataEmph 12 2" xfId="22442"/>
    <cellStyle name="SAPBEXstdDataEmph 13" xfId="22443"/>
    <cellStyle name="SAPBEXstdDataEmph 13 2" xfId="22444"/>
    <cellStyle name="SAPBEXstdDataEmph 14" xfId="22445"/>
    <cellStyle name="SAPBEXstdDataEmph 14 2" xfId="22446"/>
    <cellStyle name="SAPBEXstdDataEmph 15" xfId="22447"/>
    <cellStyle name="SAPBEXstdDataEmph 15 2" xfId="22448"/>
    <cellStyle name="SAPBEXstdDataEmph 16" xfId="22449"/>
    <cellStyle name="SAPBEXstdDataEmph 16 2" xfId="22450"/>
    <cellStyle name="SAPBEXstdDataEmph 17" xfId="22451"/>
    <cellStyle name="SAPBEXstdDataEmph 17 2" xfId="22452"/>
    <cellStyle name="SAPBEXstdDataEmph 18" xfId="22453"/>
    <cellStyle name="SAPBEXstdDataEmph 18 2" xfId="22454"/>
    <cellStyle name="SAPBEXstdDataEmph 19" xfId="22455"/>
    <cellStyle name="SAPBEXstdDataEmph 19 2" xfId="22456"/>
    <cellStyle name="SAPBEXstdDataEmph 2" xfId="22457"/>
    <cellStyle name="SAPBEXstdDataEmph 2 2" xfId="22458"/>
    <cellStyle name="SAPBEXstdDataEmph 2 2 2" xfId="22459"/>
    <cellStyle name="SAPBEXstdDataEmph 2 2 2 2" xfId="22460"/>
    <cellStyle name="SAPBEXstdDataEmph 2 2 3" xfId="22461"/>
    <cellStyle name="SAPBEXstdDataEmph 2 2 4" xfId="22462"/>
    <cellStyle name="SAPBEXstdDataEmph 2 2_Logistica y Vtas" xfId="22463"/>
    <cellStyle name="SAPBEXstdDataEmph 2 3" xfId="22464"/>
    <cellStyle name="SAPBEXstdDataEmph 2 3 2" xfId="22465"/>
    <cellStyle name="SAPBEXstdDataEmph 2 4" xfId="22466"/>
    <cellStyle name="SAPBEXstdDataEmph 2 5" xfId="22467"/>
    <cellStyle name="SAPBEXstdDataEmph 2 6" xfId="22468"/>
    <cellStyle name="SAPBEXstdDataEmph 2 7" xfId="22469"/>
    <cellStyle name="SAPBEXstdDataEmph 2_Logistica y Vtas" xfId="22470"/>
    <cellStyle name="SAPBEXstdDataEmph 20" xfId="22471"/>
    <cellStyle name="SAPBEXstdDataEmph 21" xfId="22472"/>
    <cellStyle name="SAPBEXstdDataEmph 22" xfId="22473"/>
    <cellStyle name="SAPBEXstdDataEmph 23" xfId="22474"/>
    <cellStyle name="SAPBEXstdDataEmph 24" xfId="22475"/>
    <cellStyle name="SAPBEXstdDataEmph 25" xfId="22476"/>
    <cellStyle name="SAPBEXstdDataEmph 26" xfId="22477"/>
    <cellStyle name="SAPBEXstdDataEmph 27" xfId="22478"/>
    <cellStyle name="SAPBEXstdDataEmph 28" xfId="22479"/>
    <cellStyle name="SAPBEXstdDataEmph 29" xfId="22480"/>
    <cellStyle name="SAPBEXstdDataEmph 3" xfId="22481"/>
    <cellStyle name="SAPBEXstdDataEmph 3 2" xfId="22482"/>
    <cellStyle name="SAPBEXstdDataEmph 3 3" xfId="22483"/>
    <cellStyle name="SAPBEXstdDataEmph 3 4" xfId="22484"/>
    <cellStyle name="SAPBEXstdDataEmph 3 5" xfId="22485"/>
    <cellStyle name="SAPBEXstdDataEmph 30" xfId="22486"/>
    <cellStyle name="SAPBEXstdDataEmph 31" xfId="22487"/>
    <cellStyle name="SAPBEXstdDataEmph 32" xfId="22488"/>
    <cellStyle name="SAPBEXstdDataEmph 33" xfId="22489"/>
    <cellStyle name="SAPBEXstdDataEmph 34" xfId="22490"/>
    <cellStyle name="SAPBEXstdDataEmph 35" xfId="22491"/>
    <cellStyle name="SAPBEXstdDataEmph 36" xfId="22492"/>
    <cellStyle name="SAPBEXstdDataEmph 37" xfId="22493"/>
    <cellStyle name="SAPBEXstdDataEmph 38" xfId="22494"/>
    <cellStyle name="SAPBEXstdDataEmph 39" xfId="22495"/>
    <cellStyle name="SAPBEXstdDataEmph 4" xfId="22496"/>
    <cellStyle name="SAPBEXstdDataEmph 4 2" xfId="22497"/>
    <cellStyle name="SAPBEXstdDataEmph 4 3" xfId="22498"/>
    <cellStyle name="SAPBEXstdDataEmph 4 4" xfId="22499"/>
    <cellStyle name="SAPBEXstdDataEmph 40" xfId="22500"/>
    <cellStyle name="SAPBEXstdDataEmph 41" xfId="22501"/>
    <cellStyle name="SAPBEXstdDataEmph 42" xfId="22502"/>
    <cellStyle name="SAPBEXstdDataEmph 43" xfId="22503"/>
    <cellStyle name="SAPBEXstdDataEmph 44" xfId="22504"/>
    <cellStyle name="SAPBEXstdDataEmph 45" xfId="22505"/>
    <cellStyle name="SAPBEXstdDataEmph 46" xfId="22506"/>
    <cellStyle name="SAPBEXstdDataEmph 47" xfId="22507"/>
    <cellStyle name="SAPBEXstdDataEmph 48" xfId="22436"/>
    <cellStyle name="SAPBEXstdDataEmph 49" xfId="28992"/>
    <cellStyle name="SAPBEXstdDataEmph 5" xfId="22508"/>
    <cellStyle name="SAPBEXstdDataEmph 5 2" xfId="22509"/>
    <cellStyle name="SAPBEXstdDataEmph 5 3" xfId="22510"/>
    <cellStyle name="SAPBEXstdDataEmph 5 4" xfId="22511"/>
    <cellStyle name="SAPBEXstdDataEmph 50" xfId="29059"/>
    <cellStyle name="SAPBEXstdDataEmph 51" xfId="29088"/>
    <cellStyle name="SAPBEXstdDataEmph 52" xfId="29116"/>
    <cellStyle name="SAPBEXstdDataEmph 53" xfId="29138"/>
    <cellStyle name="SAPBEXstdDataEmph 54" xfId="29157"/>
    <cellStyle name="SAPBEXstdDataEmph 55" xfId="29171"/>
    <cellStyle name="SAPBEXstdDataEmph 56" xfId="29182"/>
    <cellStyle name="SAPBEXstdDataEmph 6" xfId="22512"/>
    <cellStyle name="SAPBEXstdDataEmph 6 2" xfId="22513"/>
    <cellStyle name="SAPBEXstdDataEmph 6 3" xfId="22514"/>
    <cellStyle name="SAPBEXstdDataEmph 7" xfId="22515"/>
    <cellStyle name="SAPBEXstdDataEmph 7 2" xfId="22516"/>
    <cellStyle name="SAPBEXstdDataEmph 8" xfId="22517"/>
    <cellStyle name="SAPBEXstdDataEmph 8 2" xfId="22518"/>
    <cellStyle name="SAPBEXstdDataEmph 9" xfId="22519"/>
    <cellStyle name="SAPBEXstdDataEmph 9 2" xfId="22520"/>
    <cellStyle name="SAPBEXstdDataEmph_AECM 8909035321" xfId="22521"/>
    <cellStyle name="SAPBEXstdItem" xfId="62"/>
    <cellStyle name="SAPBEXstdItem 10" xfId="22523"/>
    <cellStyle name="SAPBEXstdItem 10 2" xfId="22524"/>
    <cellStyle name="SAPBEXstdItem 10 2 2" xfId="22525"/>
    <cellStyle name="SAPBEXstdItem 10 2 3" xfId="22526"/>
    <cellStyle name="SAPBEXstdItem 10 2 4" xfId="22527"/>
    <cellStyle name="SAPBEXstdItem 10 3" xfId="22528"/>
    <cellStyle name="SAPBEXstdItem 10 4" xfId="22529"/>
    <cellStyle name="SAPBEXstdItem 10 5" xfId="22530"/>
    <cellStyle name="SAPBEXstdItem 10 6" xfId="22531"/>
    <cellStyle name="SAPBEXstdItem 10_Logistica y Vtas" xfId="22532"/>
    <cellStyle name="SAPBEXstdItem 100" xfId="24596"/>
    <cellStyle name="SAPBEXstdItem 101" xfId="24624"/>
    <cellStyle name="SAPBEXstdItem 102" xfId="24651"/>
    <cellStyle name="SAPBEXstdItem 103" xfId="24678"/>
    <cellStyle name="SAPBEXstdItem 104" xfId="24696"/>
    <cellStyle name="SAPBEXstdItem 105" xfId="24736"/>
    <cellStyle name="SAPBEXstdItem 106" xfId="24759"/>
    <cellStyle name="SAPBEXstdItem 107" xfId="24787"/>
    <cellStyle name="SAPBEXstdItem 108" xfId="24814"/>
    <cellStyle name="SAPBEXstdItem 109" xfId="24834"/>
    <cellStyle name="SAPBEXstdItem 11" xfId="22533"/>
    <cellStyle name="SAPBEXstdItem 11 2" xfId="22534"/>
    <cellStyle name="SAPBEXstdItem 11 2 2" xfId="22535"/>
    <cellStyle name="SAPBEXstdItem 11 2 3" xfId="22536"/>
    <cellStyle name="SAPBEXstdItem 11 2 4" xfId="22537"/>
    <cellStyle name="SAPBEXstdItem 11 3" xfId="22538"/>
    <cellStyle name="SAPBEXstdItem 11 3 2" xfId="22539"/>
    <cellStyle name="SAPBEXstdItem 11 4" xfId="22540"/>
    <cellStyle name="SAPBEXstdItem 11 5" xfId="22541"/>
    <cellStyle name="SAPBEXstdItem 11 6" xfId="22542"/>
    <cellStyle name="SAPBEXstdItem 11_Logistica y Vtas" xfId="22543"/>
    <cellStyle name="SAPBEXstdItem 110" xfId="24849"/>
    <cellStyle name="SAPBEXstdItem 111" xfId="24900"/>
    <cellStyle name="SAPBEXstdItem 112" xfId="24927"/>
    <cellStyle name="SAPBEXstdItem 113" xfId="24954"/>
    <cellStyle name="SAPBEXstdItem 114" xfId="24974"/>
    <cellStyle name="SAPBEXstdItem 115" xfId="24992"/>
    <cellStyle name="SAPBEXstdItem 116" xfId="25042"/>
    <cellStyle name="SAPBEXstdItem 117" xfId="25017"/>
    <cellStyle name="SAPBEXstdItem 118" xfId="25105"/>
    <cellStyle name="SAPBEXstdItem 119" xfId="25085"/>
    <cellStyle name="SAPBEXstdItem 12" xfId="22544"/>
    <cellStyle name="SAPBEXstdItem 12 2" xfId="22545"/>
    <cellStyle name="SAPBEXstdItem 12 2 2" xfId="22546"/>
    <cellStyle name="SAPBEXstdItem 12 2 3" xfId="22547"/>
    <cellStyle name="SAPBEXstdItem 12 2 4" xfId="22548"/>
    <cellStyle name="SAPBEXstdItem 12 3" xfId="22549"/>
    <cellStyle name="SAPBEXstdItem 12 4" xfId="22550"/>
    <cellStyle name="SAPBEXstdItem 12 5" xfId="22551"/>
    <cellStyle name="SAPBEXstdItem 12_Logistica y Vtas" xfId="22552"/>
    <cellStyle name="SAPBEXstdItem 120" xfId="25045"/>
    <cellStyle name="SAPBEXstdItem 121" xfId="25070"/>
    <cellStyle name="SAPBEXstdItem 122" xfId="25221"/>
    <cellStyle name="SAPBEXstdItem 123" xfId="25196"/>
    <cellStyle name="SAPBEXstdItem 124" xfId="25305"/>
    <cellStyle name="SAPBEXstdItem 125" xfId="25275"/>
    <cellStyle name="SAPBEXstdItem 126" xfId="25250"/>
    <cellStyle name="SAPBEXstdItem 127" xfId="25277"/>
    <cellStyle name="SAPBEXstdItem 128" xfId="25386"/>
    <cellStyle name="SAPBEXstdItem 129" xfId="25413"/>
    <cellStyle name="SAPBEXstdItem 13" xfId="22553"/>
    <cellStyle name="SAPBEXstdItem 13 2" xfId="22554"/>
    <cellStyle name="SAPBEXstdItem 13 2 2" xfId="22555"/>
    <cellStyle name="SAPBEXstdItem 13 2 3" xfId="22556"/>
    <cellStyle name="SAPBEXstdItem 13 3" xfId="22557"/>
    <cellStyle name="SAPBEXstdItem 13 4" xfId="22558"/>
    <cellStyle name="SAPBEXstdItem 13 5" xfId="22559"/>
    <cellStyle name="SAPBEXstdItem 130" xfId="25434"/>
    <cellStyle name="SAPBEXstdItem 131" xfId="25456"/>
    <cellStyle name="SAPBEXstdItem 132" xfId="25480"/>
    <cellStyle name="SAPBEXstdItem 133" xfId="25503"/>
    <cellStyle name="SAPBEXstdItem 134" xfId="25552"/>
    <cellStyle name="SAPBEXstdItem 135" xfId="25572"/>
    <cellStyle name="SAPBEXstdItem 136" xfId="25587"/>
    <cellStyle name="SAPBEXstdItem 137" xfId="25636"/>
    <cellStyle name="SAPBEXstdItem 138" xfId="25656"/>
    <cellStyle name="SAPBEXstdItem 139" xfId="25671"/>
    <cellStyle name="SAPBEXstdItem 14" xfId="22560"/>
    <cellStyle name="SAPBEXstdItem 14 2" xfId="22561"/>
    <cellStyle name="SAPBEXstdItem 14 2 2" xfId="22562"/>
    <cellStyle name="SAPBEXstdItem 14 3" xfId="22563"/>
    <cellStyle name="SAPBEXstdItem 14 4" xfId="22564"/>
    <cellStyle name="SAPBEXstdItem 14 5" xfId="22565"/>
    <cellStyle name="SAPBEXstdItem 140" xfId="25720"/>
    <cellStyle name="SAPBEXstdItem 141" xfId="25740"/>
    <cellStyle name="SAPBEXstdItem 142" xfId="25755"/>
    <cellStyle name="SAPBEXstdItem 143" xfId="25801"/>
    <cellStyle name="SAPBEXstdItem 144" xfId="25824"/>
    <cellStyle name="SAPBEXstdItem 145" xfId="25843"/>
    <cellStyle name="SAPBEXstdItem 146" xfId="25867"/>
    <cellStyle name="SAPBEXstdItem 147" xfId="25917"/>
    <cellStyle name="SAPBEXstdItem 148" xfId="25944"/>
    <cellStyle name="SAPBEXstdItem 149" xfId="25964"/>
    <cellStyle name="SAPBEXstdItem 15" xfId="22566"/>
    <cellStyle name="SAPBEXstdItem 15 2" xfId="22567"/>
    <cellStyle name="SAPBEXstdItem 15 2 2" xfId="22568"/>
    <cellStyle name="SAPBEXstdItem 15 3" xfId="22569"/>
    <cellStyle name="SAPBEXstdItem 15 4" xfId="22570"/>
    <cellStyle name="SAPBEXstdItem 15 5" xfId="22571"/>
    <cellStyle name="SAPBEXstdItem 150" xfId="25979"/>
    <cellStyle name="SAPBEXstdItem 151" xfId="26029"/>
    <cellStyle name="SAPBEXstdItem 152" xfId="26056"/>
    <cellStyle name="SAPBEXstdItem 153" xfId="26076"/>
    <cellStyle name="SAPBEXstdItem 154" xfId="26091"/>
    <cellStyle name="SAPBEXstdItem 155" xfId="26143"/>
    <cellStyle name="SAPBEXstdItem 156" xfId="26163"/>
    <cellStyle name="SAPBEXstdItem 157" xfId="26178"/>
    <cellStyle name="SAPBEXstdItem 158" xfId="26224"/>
    <cellStyle name="SAPBEXstdItem 159" xfId="26254"/>
    <cellStyle name="SAPBEXstdItem 16" xfId="22572"/>
    <cellStyle name="SAPBEXstdItem 16 2" xfId="22573"/>
    <cellStyle name="SAPBEXstdItem 16 2 2" xfId="22574"/>
    <cellStyle name="SAPBEXstdItem 16 3" xfId="22575"/>
    <cellStyle name="SAPBEXstdItem 16 4" xfId="22576"/>
    <cellStyle name="SAPBEXstdItem 16 5" xfId="22577"/>
    <cellStyle name="SAPBEXstdItem 160" xfId="26322"/>
    <cellStyle name="SAPBEXstdItem 161" xfId="26349"/>
    <cellStyle name="SAPBEXstdItem 162" xfId="26375"/>
    <cellStyle name="SAPBEXstdItem 163" xfId="26399"/>
    <cellStyle name="SAPBEXstdItem 164" xfId="26423"/>
    <cellStyle name="SAPBEXstdItem 165" xfId="26442"/>
    <cellStyle name="SAPBEXstdItem 166" xfId="26457"/>
    <cellStyle name="SAPBEXstdItem 167" xfId="26530"/>
    <cellStyle name="SAPBEXstdItem 168" xfId="26559"/>
    <cellStyle name="SAPBEXstdItem 169" xfId="26588"/>
    <cellStyle name="SAPBEXstdItem 17" xfId="22578"/>
    <cellStyle name="SAPBEXstdItem 17 2" xfId="22579"/>
    <cellStyle name="SAPBEXstdItem 17 2 2" xfId="22580"/>
    <cellStyle name="SAPBEXstdItem 17 3" xfId="22581"/>
    <cellStyle name="SAPBEXstdItem 17 4" xfId="22582"/>
    <cellStyle name="SAPBEXstdItem 17 5" xfId="22583"/>
    <cellStyle name="SAPBEXstdItem 170" xfId="26616"/>
    <cellStyle name="SAPBEXstdItem 171" xfId="26644"/>
    <cellStyle name="SAPBEXstdItem 172" xfId="26672"/>
    <cellStyle name="SAPBEXstdItem 173" xfId="26700"/>
    <cellStyle name="SAPBEXstdItem 174" xfId="26728"/>
    <cellStyle name="SAPBEXstdItem 175" xfId="26755"/>
    <cellStyle name="SAPBEXstdItem 176" xfId="26781"/>
    <cellStyle name="SAPBEXstdItem 177" xfId="26805"/>
    <cellStyle name="SAPBEXstdItem 178" xfId="26829"/>
    <cellStyle name="SAPBEXstdItem 179" xfId="26848"/>
    <cellStyle name="SAPBEXstdItem 18" xfId="22584"/>
    <cellStyle name="SAPBEXstdItem 18 2" xfId="22585"/>
    <cellStyle name="SAPBEXstdItem 18 2 2" xfId="22586"/>
    <cellStyle name="SAPBEXstdItem 18 3" xfId="22587"/>
    <cellStyle name="SAPBEXstdItem 18 4" xfId="22588"/>
    <cellStyle name="SAPBEXstdItem 18 5" xfId="22589"/>
    <cellStyle name="SAPBEXstdItem 180" xfId="26863"/>
    <cellStyle name="SAPBEXstdItem 181" xfId="26932"/>
    <cellStyle name="SAPBEXstdItem 182" xfId="26960"/>
    <cellStyle name="SAPBEXstdItem 183" xfId="26987"/>
    <cellStyle name="SAPBEXstdItem 184" xfId="27013"/>
    <cellStyle name="SAPBEXstdItem 185" xfId="27037"/>
    <cellStyle name="SAPBEXstdItem 186" xfId="27061"/>
    <cellStyle name="SAPBEXstdItem 187" xfId="27080"/>
    <cellStyle name="SAPBEXstdItem 188" xfId="27095"/>
    <cellStyle name="SAPBEXstdItem 189" xfId="27168"/>
    <cellStyle name="SAPBEXstdItem 19" xfId="22590"/>
    <cellStyle name="SAPBEXstdItem 19 2" xfId="22591"/>
    <cellStyle name="SAPBEXstdItem 19 2 2" xfId="22592"/>
    <cellStyle name="SAPBEXstdItem 19 3" xfId="22593"/>
    <cellStyle name="SAPBEXstdItem 19 4" xfId="22594"/>
    <cellStyle name="SAPBEXstdItem 19 5" xfId="22595"/>
    <cellStyle name="SAPBEXstdItem 190" xfId="27197"/>
    <cellStyle name="SAPBEXstdItem 191" xfId="27226"/>
    <cellStyle name="SAPBEXstdItem 192" xfId="27254"/>
    <cellStyle name="SAPBEXstdItem 193" xfId="27282"/>
    <cellStyle name="SAPBEXstdItem 194" xfId="27310"/>
    <cellStyle name="SAPBEXstdItem 195" xfId="27338"/>
    <cellStyle name="SAPBEXstdItem 196" xfId="27366"/>
    <cellStyle name="SAPBEXstdItem 197" xfId="27393"/>
    <cellStyle name="SAPBEXstdItem 198" xfId="27419"/>
    <cellStyle name="SAPBEXstdItem 199" xfId="27443"/>
    <cellStyle name="SAPBEXstdItem 2" xfId="96"/>
    <cellStyle name="SAPBEXstdItem 2 10" xfId="22597"/>
    <cellStyle name="SAPBEXstdItem 2 10 2" xfId="22598"/>
    <cellStyle name="SAPBEXstdItem 2 10 3" xfId="22599"/>
    <cellStyle name="SAPBEXstdItem 2 11" xfId="22600"/>
    <cellStyle name="SAPBEXstdItem 2 11 2" xfId="22601"/>
    <cellStyle name="SAPBEXstdItem 2 12" xfId="22602"/>
    <cellStyle name="SAPBEXstdItem 2 12 2" xfId="22603"/>
    <cellStyle name="SAPBEXstdItem 2 13" xfId="22604"/>
    <cellStyle name="SAPBEXstdItem 2 13 2" xfId="22605"/>
    <cellStyle name="SAPBEXstdItem 2 14" xfId="22606"/>
    <cellStyle name="SAPBEXstdItem 2 14 2" xfId="22607"/>
    <cellStyle name="SAPBEXstdItem 2 15" xfId="22608"/>
    <cellStyle name="SAPBEXstdItem 2 15 2" xfId="22609"/>
    <cellStyle name="SAPBEXstdItem 2 16" xfId="22610"/>
    <cellStyle name="SAPBEXstdItem 2 16 2" xfId="22611"/>
    <cellStyle name="SAPBEXstdItem 2 17" xfId="22612"/>
    <cellStyle name="SAPBEXstdItem 2 18" xfId="22613"/>
    <cellStyle name="SAPBEXstdItem 2 19" xfId="22614"/>
    <cellStyle name="SAPBEXstdItem 2 2" xfId="22615"/>
    <cellStyle name="SAPBEXstdItem 2 2 2" xfId="22616"/>
    <cellStyle name="SAPBEXstdItem 2 2 2 2" xfId="22617"/>
    <cellStyle name="SAPBEXstdItem 2 2 2 3" xfId="22618"/>
    <cellStyle name="SAPBEXstdItem 2 2 2 4" xfId="22619"/>
    <cellStyle name="SAPBEXstdItem 2 2 3" xfId="22620"/>
    <cellStyle name="SAPBEXstdItem 2 2 4" xfId="22621"/>
    <cellStyle name="SAPBEXstdItem 2 2 5" xfId="22622"/>
    <cellStyle name="SAPBEXstdItem 2 2 6" xfId="28995"/>
    <cellStyle name="SAPBEXstdItem 2 2_Logistica y Vtas" xfId="22623"/>
    <cellStyle name="SAPBEXstdItem 2 20" xfId="22624"/>
    <cellStyle name="SAPBEXstdItem 2 21" xfId="22625"/>
    <cellStyle name="SAPBEXstdItem 2 22" xfId="22626"/>
    <cellStyle name="SAPBEXstdItem 2 23" xfId="22596"/>
    <cellStyle name="SAPBEXstdItem 2 24" xfId="28994"/>
    <cellStyle name="SAPBEXstdItem 2 25" xfId="29061"/>
    <cellStyle name="SAPBEXstdItem 2 26" xfId="29090"/>
    <cellStyle name="SAPBEXstdItem 2 27" xfId="29118"/>
    <cellStyle name="SAPBEXstdItem 2 28" xfId="29140"/>
    <cellStyle name="SAPBEXstdItem 2 29" xfId="29159"/>
    <cellStyle name="SAPBEXstdItem 2 3" xfId="22627"/>
    <cellStyle name="SAPBEXstdItem 2 3 2" xfId="22628"/>
    <cellStyle name="SAPBEXstdItem 2 3 3" xfId="22629"/>
    <cellStyle name="SAPBEXstdItem 2 3 4" xfId="22630"/>
    <cellStyle name="SAPBEXstdItem 2 30" xfId="29173"/>
    <cellStyle name="SAPBEXstdItem 2 31" xfId="29184"/>
    <cellStyle name="SAPBEXstdItem 2 4" xfId="22631"/>
    <cellStyle name="SAPBEXstdItem 2 4 2" xfId="22632"/>
    <cellStyle name="SAPBEXstdItem 2 4 3" xfId="22633"/>
    <cellStyle name="SAPBEXstdItem 2 5" xfId="22634"/>
    <cellStyle name="SAPBEXstdItem 2 5 2" xfId="22635"/>
    <cellStyle name="SAPBEXstdItem 2 6" xfId="22636"/>
    <cellStyle name="SAPBEXstdItem 2 6 2" xfId="22637"/>
    <cellStyle name="SAPBEXstdItem 2 7" xfId="22638"/>
    <cellStyle name="SAPBEXstdItem 2 7 2" xfId="22639"/>
    <cellStyle name="SAPBEXstdItem 2 8" xfId="22640"/>
    <cellStyle name="SAPBEXstdItem 2 8 2" xfId="22641"/>
    <cellStyle name="SAPBEXstdItem 2 9" xfId="22642"/>
    <cellStyle name="SAPBEXstdItem 2 9 2" xfId="22643"/>
    <cellStyle name="SAPBEXstdItem 2_AECM 8909035321" xfId="22644"/>
    <cellStyle name="SAPBEXstdItem 20" xfId="22645"/>
    <cellStyle name="SAPBEXstdItem 20 2" xfId="22646"/>
    <cellStyle name="SAPBEXstdItem 20 2 2" xfId="22647"/>
    <cellStyle name="SAPBEXstdItem 20 3" xfId="22648"/>
    <cellStyle name="SAPBEXstdItem 20 4" xfId="22649"/>
    <cellStyle name="SAPBEXstdItem 20 5" xfId="22650"/>
    <cellStyle name="SAPBEXstdItem 200" xfId="27467"/>
    <cellStyle name="SAPBEXstdItem 201" xfId="27486"/>
    <cellStyle name="SAPBEXstdItem 202" xfId="27501"/>
    <cellStyle name="SAPBEXstdItem 203" xfId="27579"/>
    <cellStyle name="SAPBEXstdItem 204" xfId="27608"/>
    <cellStyle name="SAPBEXstdItem 205" xfId="27637"/>
    <cellStyle name="SAPBEXstdItem 206" xfId="27666"/>
    <cellStyle name="SAPBEXstdItem 207" xfId="27695"/>
    <cellStyle name="SAPBEXstdItem 208" xfId="27724"/>
    <cellStyle name="SAPBEXstdItem 209" xfId="27753"/>
    <cellStyle name="SAPBEXstdItem 21" xfId="22651"/>
    <cellStyle name="SAPBEXstdItem 21 2" xfId="22652"/>
    <cellStyle name="SAPBEXstdItem 21 2 2" xfId="22653"/>
    <cellStyle name="SAPBEXstdItem 21 3" xfId="22654"/>
    <cellStyle name="SAPBEXstdItem 21 4" xfId="22655"/>
    <cellStyle name="SAPBEXstdItem 21 5" xfId="22656"/>
    <cellStyle name="SAPBEXstdItem 210" xfId="27782"/>
    <cellStyle name="SAPBEXstdItem 211" xfId="27811"/>
    <cellStyle name="SAPBEXstdItem 212" xfId="27840"/>
    <cellStyle name="SAPBEXstdItem 213" xfId="27869"/>
    <cellStyle name="SAPBEXstdItem 214" xfId="27898"/>
    <cellStyle name="SAPBEXstdItem 215" xfId="27927"/>
    <cellStyle name="SAPBEXstdItem 216" xfId="27956"/>
    <cellStyle name="SAPBEXstdItem 217" xfId="27985"/>
    <cellStyle name="SAPBEXstdItem 218" xfId="28014"/>
    <cellStyle name="SAPBEXstdItem 219" xfId="28043"/>
    <cellStyle name="SAPBEXstdItem 22" xfId="22657"/>
    <cellStyle name="SAPBEXstdItem 22 2" xfId="22658"/>
    <cellStyle name="SAPBEXstdItem 22 2 2" xfId="22659"/>
    <cellStyle name="SAPBEXstdItem 22 3" xfId="22660"/>
    <cellStyle name="SAPBEXstdItem 22 4" xfId="22661"/>
    <cellStyle name="SAPBEXstdItem 22 5" xfId="22662"/>
    <cellStyle name="SAPBEXstdItem 220" xfId="28072"/>
    <cellStyle name="SAPBEXstdItem 221" xfId="28101"/>
    <cellStyle name="SAPBEXstdItem 222" xfId="28130"/>
    <cellStyle name="SAPBEXstdItem 223" xfId="28159"/>
    <cellStyle name="SAPBEXstdItem 224" xfId="28188"/>
    <cellStyle name="SAPBEXstdItem 225" xfId="28217"/>
    <cellStyle name="SAPBEXstdItem 226" xfId="28246"/>
    <cellStyle name="SAPBEXstdItem 227" xfId="28275"/>
    <cellStyle name="SAPBEXstdItem 228" xfId="28304"/>
    <cellStyle name="SAPBEXstdItem 229" xfId="28333"/>
    <cellStyle name="SAPBEXstdItem 23" xfId="22663"/>
    <cellStyle name="SAPBEXstdItem 23 2" xfId="22664"/>
    <cellStyle name="SAPBEXstdItem 23 2 2" xfId="22665"/>
    <cellStyle name="SAPBEXstdItem 23 3" xfId="22666"/>
    <cellStyle name="SAPBEXstdItem 23 4" xfId="22667"/>
    <cellStyle name="SAPBEXstdItem 23 5" xfId="22668"/>
    <cellStyle name="SAPBEXstdItem 230" xfId="28362"/>
    <cellStyle name="SAPBEXstdItem 231" xfId="28391"/>
    <cellStyle name="SAPBEXstdItem 232" xfId="28420"/>
    <cellStyle name="SAPBEXstdItem 233" xfId="28449"/>
    <cellStyle name="SAPBEXstdItem 234" xfId="28477"/>
    <cellStyle name="SAPBEXstdItem 235" xfId="28505"/>
    <cellStyle name="SAPBEXstdItem 236" xfId="28534"/>
    <cellStyle name="SAPBEXstdItem 237" xfId="28563"/>
    <cellStyle name="SAPBEXstdItem 238" xfId="28590"/>
    <cellStyle name="SAPBEXstdItem 239" xfId="28616"/>
    <cellStyle name="SAPBEXstdItem 24" xfId="22669"/>
    <cellStyle name="SAPBEXstdItem 24 2" xfId="22670"/>
    <cellStyle name="SAPBEXstdItem 24 2 2" xfId="22671"/>
    <cellStyle name="SAPBEXstdItem 24 3" xfId="22672"/>
    <cellStyle name="SAPBEXstdItem 24 4" xfId="22673"/>
    <cellStyle name="SAPBEXstdItem 24 5" xfId="22674"/>
    <cellStyle name="SAPBEXstdItem 240" xfId="28642"/>
    <cellStyle name="SAPBEXstdItem 241" xfId="28668"/>
    <cellStyle name="SAPBEXstdItem 242" xfId="28694"/>
    <cellStyle name="SAPBEXstdItem 243" xfId="28720"/>
    <cellStyle name="SAPBEXstdItem 244" xfId="28745"/>
    <cellStyle name="SAPBEXstdItem 245" xfId="28770"/>
    <cellStyle name="SAPBEXstdItem 246" xfId="28795"/>
    <cellStyle name="SAPBEXstdItem 247" xfId="28820"/>
    <cellStyle name="SAPBEXstdItem 248" xfId="28845"/>
    <cellStyle name="SAPBEXstdItem 249" xfId="28864"/>
    <cellStyle name="SAPBEXstdItem 25" xfId="22675"/>
    <cellStyle name="SAPBEXstdItem 25 2" xfId="22676"/>
    <cellStyle name="SAPBEXstdItem 25 2 2" xfId="22677"/>
    <cellStyle name="SAPBEXstdItem 25 3" xfId="22678"/>
    <cellStyle name="SAPBEXstdItem 25 4" xfId="22679"/>
    <cellStyle name="SAPBEXstdItem 25 5" xfId="22680"/>
    <cellStyle name="SAPBEXstdItem 250" xfId="28879"/>
    <cellStyle name="SAPBEXstdItem 251" xfId="28993"/>
    <cellStyle name="SAPBEXstdItem 252" xfId="29060"/>
    <cellStyle name="SAPBEXstdItem 253" xfId="29089"/>
    <cellStyle name="SAPBEXstdItem 254" xfId="29117"/>
    <cellStyle name="SAPBEXstdItem 255" xfId="29139"/>
    <cellStyle name="SAPBEXstdItem 256" xfId="29158"/>
    <cellStyle name="SAPBEXstdItem 257" xfId="29172"/>
    <cellStyle name="SAPBEXstdItem 258" xfId="29183"/>
    <cellStyle name="SAPBEXstdItem 26" xfId="22681"/>
    <cellStyle name="SAPBEXstdItem 26 2" xfId="22682"/>
    <cellStyle name="SAPBEXstdItem 26 2 2" xfId="22683"/>
    <cellStyle name="SAPBEXstdItem 26 3" xfId="22684"/>
    <cellStyle name="SAPBEXstdItem 26 4" xfId="22685"/>
    <cellStyle name="SAPBEXstdItem 26 5" xfId="22686"/>
    <cellStyle name="SAPBEXstdItem 27" xfId="22687"/>
    <cellStyle name="SAPBEXstdItem 27 2" xfId="22688"/>
    <cellStyle name="SAPBEXstdItem 27 2 2" xfId="22689"/>
    <cellStyle name="SAPBEXstdItem 27 3" xfId="22690"/>
    <cellStyle name="SAPBEXstdItem 27 4" xfId="22691"/>
    <cellStyle name="SAPBEXstdItem 27 5" xfId="22692"/>
    <cellStyle name="SAPBEXstdItem 28" xfId="22693"/>
    <cellStyle name="SAPBEXstdItem 28 2" xfId="22694"/>
    <cellStyle name="SAPBEXstdItem 28 2 2" xfId="22695"/>
    <cellStyle name="SAPBEXstdItem 28 3" xfId="22696"/>
    <cellStyle name="SAPBEXstdItem 28 4" xfId="22697"/>
    <cellStyle name="SAPBEXstdItem 28 5" xfId="22698"/>
    <cellStyle name="SAPBEXstdItem 29" xfId="22699"/>
    <cellStyle name="SAPBEXstdItem 29 2" xfId="22700"/>
    <cellStyle name="SAPBEXstdItem 29 3" xfId="22701"/>
    <cellStyle name="SAPBEXstdItem 29 4" xfId="22702"/>
    <cellStyle name="SAPBEXstdItem 3" xfId="22703"/>
    <cellStyle name="SAPBEXstdItem 3 10" xfId="28996"/>
    <cellStyle name="SAPBEXstdItem 3 2" xfId="22704"/>
    <cellStyle name="SAPBEXstdItem 3 2 2" xfId="22705"/>
    <cellStyle name="SAPBEXstdItem 3 2 3" xfId="22706"/>
    <cellStyle name="SAPBEXstdItem 3 2 4" xfId="22707"/>
    <cellStyle name="SAPBEXstdItem 3 3" xfId="22708"/>
    <cellStyle name="SAPBEXstdItem 3 3 2" xfId="22709"/>
    <cellStyle name="SAPBEXstdItem 3 4" xfId="22710"/>
    <cellStyle name="SAPBEXstdItem 3 4 2" xfId="22711"/>
    <cellStyle name="SAPBEXstdItem 3 5" xfId="22712"/>
    <cellStyle name="SAPBEXstdItem 3 6" xfId="22713"/>
    <cellStyle name="SAPBEXstdItem 3 7" xfId="22714"/>
    <cellStyle name="SAPBEXstdItem 3 8" xfId="22715"/>
    <cellStyle name="SAPBEXstdItem 3 9" xfId="22716"/>
    <cellStyle name="SAPBEXstdItem 3_Logistica y Vtas" xfId="22717"/>
    <cellStyle name="SAPBEXstdItem 30" xfId="22718"/>
    <cellStyle name="SAPBEXstdItem 30 2" xfId="22719"/>
    <cellStyle name="SAPBEXstdItem 30 3" xfId="22720"/>
    <cellStyle name="SAPBEXstdItem 30 4" xfId="22721"/>
    <cellStyle name="SAPBEXstdItem 31" xfId="22722"/>
    <cellStyle name="SAPBEXstdItem 31 2" xfId="22723"/>
    <cellStyle name="SAPBEXstdItem 31 3" xfId="22724"/>
    <cellStyle name="SAPBEXstdItem 31 4" xfId="22725"/>
    <cellStyle name="SAPBEXstdItem 32" xfId="22726"/>
    <cellStyle name="SAPBEXstdItem 32 2" xfId="22727"/>
    <cellStyle name="SAPBEXstdItem 32 3" xfId="22728"/>
    <cellStyle name="SAPBEXstdItem 33" xfId="22729"/>
    <cellStyle name="SAPBEXstdItem 33 2" xfId="22730"/>
    <cellStyle name="SAPBEXstdItem 33 3" xfId="22731"/>
    <cellStyle name="SAPBEXstdItem 34" xfId="22732"/>
    <cellStyle name="SAPBEXstdItem 34 2" xfId="22733"/>
    <cellStyle name="SAPBEXstdItem 34 3" xfId="22734"/>
    <cellStyle name="SAPBEXstdItem 35" xfId="22735"/>
    <cellStyle name="SAPBEXstdItem 35 2" xfId="22736"/>
    <cellStyle name="SAPBEXstdItem 35 3" xfId="22737"/>
    <cellStyle name="SAPBEXstdItem 36" xfId="22738"/>
    <cellStyle name="SAPBEXstdItem 36 2" xfId="22739"/>
    <cellStyle name="SAPBEXstdItem 36 3" xfId="22740"/>
    <cellStyle name="SAPBEXstdItem 37" xfId="22741"/>
    <cellStyle name="SAPBEXstdItem 37 2" xfId="22742"/>
    <cellStyle name="SAPBEXstdItem 38" xfId="22743"/>
    <cellStyle name="SAPBEXstdItem 38 2" xfId="22744"/>
    <cellStyle name="SAPBEXstdItem 39" xfId="22745"/>
    <cellStyle name="SAPBEXstdItem 39 2" xfId="22746"/>
    <cellStyle name="SAPBEXstdItem 4" xfId="22747"/>
    <cellStyle name="SAPBEXstdItem 4 2" xfId="22748"/>
    <cellStyle name="SAPBEXstdItem 4 2 2" xfId="22749"/>
    <cellStyle name="SAPBEXstdItem 4 2 3" xfId="22750"/>
    <cellStyle name="SAPBEXstdItem 4 2 4" xfId="22751"/>
    <cellStyle name="SAPBEXstdItem 4 3" xfId="22752"/>
    <cellStyle name="SAPBEXstdItem 4 3 2" xfId="22753"/>
    <cellStyle name="SAPBEXstdItem 4 4" xfId="22754"/>
    <cellStyle name="SAPBEXstdItem 4 4 2" xfId="22755"/>
    <cellStyle name="SAPBEXstdItem 4 5" xfId="22756"/>
    <cellStyle name="SAPBEXstdItem 4 6" xfId="22757"/>
    <cellStyle name="SAPBEXstdItem 4 7" xfId="22758"/>
    <cellStyle name="SAPBEXstdItem 4_Logistica y Vtas" xfId="22759"/>
    <cellStyle name="SAPBEXstdItem 40" xfId="22760"/>
    <cellStyle name="SAPBEXstdItem 40 2" xfId="22761"/>
    <cellStyle name="SAPBEXstdItem 41" xfId="22762"/>
    <cellStyle name="SAPBEXstdItem 41 2" xfId="22763"/>
    <cellStyle name="SAPBEXstdItem 42" xfId="22764"/>
    <cellStyle name="SAPBEXstdItem 42 2" xfId="22765"/>
    <cellStyle name="SAPBEXstdItem 43" xfId="22766"/>
    <cellStyle name="SAPBEXstdItem 43 2" xfId="22767"/>
    <cellStyle name="SAPBEXstdItem 44" xfId="22768"/>
    <cellStyle name="SAPBEXstdItem 44 2" xfId="22769"/>
    <cellStyle name="SAPBEXstdItem 45" xfId="22770"/>
    <cellStyle name="SAPBEXstdItem 45 2" xfId="22771"/>
    <cellStyle name="SAPBEXstdItem 46" xfId="22772"/>
    <cellStyle name="SAPBEXstdItem 46 2" xfId="22773"/>
    <cellStyle name="SAPBEXstdItem 47" xfId="22774"/>
    <cellStyle name="SAPBEXstdItem 48" xfId="22775"/>
    <cellStyle name="SAPBEXstdItem 49" xfId="22776"/>
    <cellStyle name="SAPBEXstdItem 5" xfId="22777"/>
    <cellStyle name="SAPBEXstdItem 5 2" xfId="22778"/>
    <cellStyle name="SAPBEXstdItem 5 2 2" xfId="22779"/>
    <cellStyle name="SAPBEXstdItem 5 2 3" xfId="22780"/>
    <cellStyle name="SAPBEXstdItem 5 2 4" xfId="22781"/>
    <cellStyle name="SAPBEXstdItem 5 3" xfId="22782"/>
    <cellStyle name="SAPBEXstdItem 5 3 2" xfId="22783"/>
    <cellStyle name="SAPBEXstdItem 5 4" xfId="22784"/>
    <cellStyle name="SAPBEXstdItem 5 5" xfId="22785"/>
    <cellStyle name="SAPBEXstdItem 5 6" xfId="22786"/>
    <cellStyle name="SAPBEXstdItem 5 7" xfId="22787"/>
    <cellStyle name="SAPBEXstdItem 5_Logistica y Vtas" xfId="22788"/>
    <cellStyle name="SAPBEXstdItem 50" xfId="22789"/>
    <cellStyle name="SAPBEXstdItem 51" xfId="22790"/>
    <cellStyle name="SAPBEXstdItem 52" xfId="22791"/>
    <cellStyle name="SAPBEXstdItem 53" xfId="22792"/>
    <cellStyle name="SAPBEXstdItem 54" xfId="22793"/>
    <cellStyle name="SAPBEXstdItem 55" xfId="22794"/>
    <cellStyle name="SAPBEXstdItem 56" xfId="22795"/>
    <cellStyle name="SAPBEXstdItem 57" xfId="22796"/>
    <cellStyle name="SAPBEXstdItem 58" xfId="22797"/>
    <cellStyle name="SAPBEXstdItem 59" xfId="22798"/>
    <cellStyle name="SAPBEXstdItem 6" xfId="22799"/>
    <cellStyle name="SAPBEXstdItem 6 2" xfId="22800"/>
    <cellStyle name="SAPBEXstdItem 6 2 2" xfId="22801"/>
    <cellStyle name="SAPBEXstdItem 6 2 3" xfId="22802"/>
    <cellStyle name="SAPBEXstdItem 6 2 4" xfId="22803"/>
    <cellStyle name="SAPBEXstdItem 6 3" xfId="22804"/>
    <cellStyle name="SAPBEXstdItem 6 3 2" xfId="22805"/>
    <cellStyle name="SAPBEXstdItem 6 4" xfId="22806"/>
    <cellStyle name="SAPBEXstdItem 6 5" xfId="22807"/>
    <cellStyle name="SAPBEXstdItem 6 6" xfId="22808"/>
    <cellStyle name="SAPBEXstdItem 6 7" xfId="22809"/>
    <cellStyle name="SAPBEXstdItem 6_Logistica y Vtas" xfId="22810"/>
    <cellStyle name="SAPBEXstdItem 60" xfId="22811"/>
    <cellStyle name="SAPBEXstdItem 61" xfId="22812"/>
    <cellStyle name="SAPBEXstdItem 62" xfId="22813"/>
    <cellStyle name="SAPBEXstdItem 63" xfId="22814"/>
    <cellStyle name="SAPBEXstdItem 64" xfId="22815"/>
    <cellStyle name="SAPBEXstdItem 65" xfId="22816"/>
    <cellStyle name="SAPBEXstdItem 66" xfId="22817"/>
    <cellStyle name="SAPBEXstdItem 67" xfId="22818"/>
    <cellStyle name="SAPBEXstdItem 68" xfId="22819"/>
    <cellStyle name="SAPBEXstdItem 69" xfId="22820"/>
    <cellStyle name="SAPBEXstdItem 7" xfId="22821"/>
    <cellStyle name="SAPBEXstdItem 7 2" xfId="22822"/>
    <cellStyle name="SAPBEXstdItem 7 2 2" xfId="22823"/>
    <cellStyle name="SAPBEXstdItem 7 2 3" xfId="22824"/>
    <cellStyle name="SAPBEXstdItem 7 2 4" xfId="22825"/>
    <cellStyle name="SAPBEXstdItem 7 3" xfId="22826"/>
    <cellStyle name="SAPBEXstdItem 7 3 2" xfId="22827"/>
    <cellStyle name="SAPBEXstdItem 7 4" xfId="22828"/>
    <cellStyle name="SAPBEXstdItem 7 5" xfId="22829"/>
    <cellStyle name="SAPBEXstdItem 7 6" xfId="22830"/>
    <cellStyle name="SAPBEXstdItem 7_Logistica y Vtas" xfId="22831"/>
    <cellStyle name="SAPBEXstdItem 70" xfId="22832"/>
    <cellStyle name="SAPBEXstdItem 71" xfId="22833"/>
    <cellStyle name="SAPBEXstdItem 72" xfId="22834"/>
    <cellStyle name="SAPBEXstdItem 73" xfId="22835"/>
    <cellStyle name="SAPBEXstdItem 74" xfId="22836"/>
    <cellStyle name="SAPBEXstdItem 75" xfId="22837"/>
    <cellStyle name="SAPBEXstdItem 76" xfId="22838"/>
    <cellStyle name="SAPBEXstdItem 77" xfId="22839"/>
    <cellStyle name="SAPBEXstdItem 78" xfId="22840"/>
    <cellStyle name="SAPBEXstdItem 79" xfId="22841"/>
    <cellStyle name="SAPBEXstdItem 8" xfId="22842"/>
    <cellStyle name="SAPBEXstdItem 8 2" xfId="22843"/>
    <cellStyle name="SAPBEXstdItem 8 2 2" xfId="22844"/>
    <cellStyle name="SAPBEXstdItem 8 2 3" xfId="22845"/>
    <cellStyle name="SAPBEXstdItem 8 2 4" xfId="22846"/>
    <cellStyle name="SAPBEXstdItem 8 3" xfId="22847"/>
    <cellStyle name="SAPBEXstdItem 8 3 2" xfId="22848"/>
    <cellStyle name="SAPBEXstdItem 8 4" xfId="22849"/>
    <cellStyle name="SAPBEXstdItem 8 5" xfId="22850"/>
    <cellStyle name="SAPBEXstdItem 8 6" xfId="22851"/>
    <cellStyle name="SAPBEXstdItem 8_Logistica y Vtas" xfId="22852"/>
    <cellStyle name="SAPBEXstdItem 80" xfId="22853"/>
    <cellStyle name="SAPBEXstdItem 81" xfId="22854"/>
    <cellStyle name="SAPBEXstdItem 82" xfId="22522"/>
    <cellStyle name="SAPBEXstdItem 83" xfId="24093"/>
    <cellStyle name="SAPBEXstdItem 84" xfId="24134"/>
    <cellStyle name="SAPBEXstdItem 85" xfId="24149"/>
    <cellStyle name="SAPBEXstdItem 86" xfId="24206"/>
    <cellStyle name="SAPBEXstdItem 87" xfId="24234"/>
    <cellStyle name="SAPBEXstdItem 88" xfId="24259"/>
    <cellStyle name="SAPBEXstdItem 89" xfId="24287"/>
    <cellStyle name="SAPBEXstdItem 9" xfId="22855"/>
    <cellStyle name="SAPBEXstdItem 9 2" xfId="22856"/>
    <cellStyle name="SAPBEXstdItem 9 2 2" xfId="22857"/>
    <cellStyle name="SAPBEXstdItem 9 2 3" xfId="22858"/>
    <cellStyle name="SAPBEXstdItem 9 2 4" xfId="22859"/>
    <cellStyle name="SAPBEXstdItem 9 3" xfId="22860"/>
    <cellStyle name="SAPBEXstdItem 9 3 2" xfId="22861"/>
    <cellStyle name="SAPBEXstdItem 9 4" xfId="22862"/>
    <cellStyle name="SAPBEXstdItem 9 5" xfId="22863"/>
    <cellStyle name="SAPBEXstdItem 9 6" xfId="22864"/>
    <cellStyle name="SAPBEXstdItem 9_Logistica y Vtas" xfId="22865"/>
    <cellStyle name="SAPBEXstdItem 90" xfId="24314"/>
    <cellStyle name="SAPBEXstdItem 91" xfId="24341"/>
    <cellStyle name="SAPBEXstdItem 92" xfId="24369"/>
    <cellStyle name="SAPBEXstdItem 93" xfId="24397"/>
    <cellStyle name="SAPBEXstdItem 94" xfId="24424"/>
    <cellStyle name="SAPBEXstdItem 95" xfId="24451"/>
    <cellStyle name="SAPBEXstdItem 96" xfId="24478"/>
    <cellStyle name="SAPBEXstdItem 97" xfId="24504"/>
    <cellStyle name="SAPBEXstdItem 98" xfId="24524"/>
    <cellStyle name="SAPBEXstdItem 99" xfId="24541"/>
    <cellStyle name="SAPBEXstdItem_1Modelo Plantillas Mandato SISS Junio 09 entrega" xfId="22866"/>
    <cellStyle name="SAPBEXstdItemX" xfId="63"/>
    <cellStyle name="SAPBEXstdItemX 10" xfId="22868"/>
    <cellStyle name="SAPBEXstdItemX 10 2" xfId="22869"/>
    <cellStyle name="SAPBEXstdItemX 11" xfId="22870"/>
    <cellStyle name="SAPBEXstdItemX 11 2" xfId="22871"/>
    <cellStyle name="SAPBEXstdItemX 12" xfId="22872"/>
    <cellStyle name="SAPBEXstdItemX 12 2" xfId="22873"/>
    <cellStyle name="SAPBEXstdItemX 13" xfId="22874"/>
    <cellStyle name="SAPBEXstdItemX 13 2" xfId="22875"/>
    <cellStyle name="SAPBEXstdItemX 14" xfId="22876"/>
    <cellStyle name="SAPBEXstdItemX 14 2" xfId="22877"/>
    <cellStyle name="SAPBEXstdItemX 15" xfId="22878"/>
    <cellStyle name="SAPBEXstdItemX 15 2" xfId="22879"/>
    <cellStyle name="SAPBEXstdItemX 16" xfId="22880"/>
    <cellStyle name="SAPBEXstdItemX 16 2" xfId="22881"/>
    <cellStyle name="SAPBEXstdItemX 17" xfId="22882"/>
    <cellStyle name="SAPBEXstdItemX 17 2" xfId="22883"/>
    <cellStyle name="SAPBEXstdItemX 18" xfId="22884"/>
    <cellStyle name="SAPBEXstdItemX 18 2" xfId="22885"/>
    <cellStyle name="SAPBEXstdItemX 19" xfId="22886"/>
    <cellStyle name="SAPBEXstdItemX 19 2" xfId="22887"/>
    <cellStyle name="SAPBEXstdItemX 2" xfId="22888"/>
    <cellStyle name="SAPBEXstdItemX 2 2" xfId="22889"/>
    <cellStyle name="SAPBEXstdItemX 2 2 2" xfId="22890"/>
    <cellStyle name="SAPBEXstdItemX 2 2 2 2" xfId="22891"/>
    <cellStyle name="SAPBEXstdItemX 2 2 3" xfId="22892"/>
    <cellStyle name="SAPBEXstdItemX 2 2 4" xfId="22893"/>
    <cellStyle name="SAPBEXstdItemX 2 2_Logistica y Vtas" xfId="22894"/>
    <cellStyle name="SAPBEXstdItemX 2 3" xfId="22895"/>
    <cellStyle name="SAPBEXstdItemX 2 3 2" xfId="22896"/>
    <cellStyle name="SAPBEXstdItemX 2 4" xfId="22897"/>
    <cellStyle name="SAPBEXstdItemX 2 5" xfId="22898"/>
    <cellStyle name="SAPBEXstdItemX 2 6" xfId="22899"/>
    <cellStyle name="SAPBEXstdItemX 2 7" xfId="22900"/>
    <cellStyle name="SAPBEXstdItemX 2_Logistica y Vtas" xfId="22901"/>
    <cellStyle name="SAPBEXstdItemX 20" xfId="22902"/>
    <cellStyle name="SAPBEXstdItemX 21" xfId="22903"/>
    <cellStyle name="SAPBEXstdItemX 22" xfId="22904"/>
    <cellStyle name="SAPBEXstdItemX 23" xfId="22905"/>
    <cellStyle name="SAPBEXstdItemX 24" xfId="22906"/>
    <cellStyle name="SAPBEXstdItemX 25" xfId="22907"/>
    <cellStyle name="SAPBEXstdItemX 26" xfId="22908"/>
    <cellStyle name="SAPBEXstdItemX 27" xfId="22909"/>
    <cellStyle name="SAPBEXstdItemX 28" xfId="22910"/>
    <cellStyle name="SAPBEXstdItemX 29" xfId="22911"/>
    <cellStyle name="SAPBEXstdItemX 3" xfId="22912"/>
    <cellStyle name="SAPBEXstdItemX 3 2" xfId="22913"/>
    <cellStyle name="SAPBEXstdItemX 3 3" xfId="22914"/>
    <cellStyle name="SAPBEXstdItemX 3 4" xfId="22915"/>
    <cellStyle name="SAPBEXstdItemX 30" xfId="22916"/>
    <cellStyle name="SAPBEXstdItemX 31" xfId="22917"/>
    <cellStyle name="SAPBEXstdItemX 32" xfId="22918"/>
    <cellStyle name="SAPBEXstdItemX 33" xfId="22919"/>
    <cellStyle name="SAPBEXstdItemX 34" xfId="22920"/>
    <cellStyle name="SAPBEXstdItemX 35" xfId="22921"/>
    <cellStyle name="SAPBEXstdItemX 36" xfId="22922"/>
    <cellStyle name="SAPBEXstdItemX 37" xfId="22923"/>
    <cellStyle name="SAPBEXstdItemX 38" xfId="22924"/>
    <cellStyle name="SAPBEXstdItemX 39" xfId="22925"/>
    <cellStyle name="SAPBEXstdItemX 4" xfId="22926"/>
    <cellStyle name="SAPBEXstdItemX 4 2" xfId="22927"/>
    <cellStyle name="SAPBEXstdItemX 4 3" xfId="22928"/>
    <cellStyle name="SAPBEXstdItemX 4 4" xfId="22929"/>
    <cellStyle name="SAPBEXstdItemX 40" xfId="22930"/>
    <cellStyle name="SAPBEXstdItemX 41" xfId="22931"/>
    <cellStyle name="SAPBEXstdItemX 42" xfId="22932"/>
    <cellStyle name="SAPBEXstdItemX 43" xfId="22933"/>
    <cellStyle name="SAPBEXstdItemX 44" xfId="22934"/>
    <cellStyle name="SAPBEXstdItemX 45" xfId="22935"/>
    <cellStyle name="SAPBEXstdItemX 46" xfId="22936"/>
    <cellStyle name="SAPBEXstdItemX 47" xfId="22937"/>
    <cellStyle name="SAPBEXstdItemX 48" xfId="22867"/>
    <cellStyle name="SAPBEXstdItemX 5" xfId="22938"/>
    <cellStyle name="SAPBEXstdItemX 5 2" xfId="22939"/>
    <cellStyle name="SAPBEXstdItemX 5 3" xfId="22940"/>
    <cellStyle name="SAPBEXstdItemX 5 4" xfId="22941"/>
    <cellStyle name="SAPBEXstdItemX 6" xfId="22942"/>
    <cellStyle name="SAPBEXstdItemX 6 2" xfId="22943"/>
    <cellStyle name="SAPBEXstdItemX 6 3" xfId="22944"/>
    <cellStyle name="SAPBEXstdItemX 7" xfId="22945"/>
    <cellStyle name="SAPBEXstdItemX 7 2" xfId="22946"/>
    <cellStyle name="SAPBEXstdItemX 8" xfId="22947"/>
    <cellStyle name="SAPBEXstdItemX 8 2" xfId="22948"/>
    <cellStyle name="SAPBEXstdItemX 9" xfId="22949"/>
    <cellStyle name="SAPBEXstdItemX 9 2" xfId="22950"/>
    <cellStyle name="SAPBEXstdItemX_AECM 8909035321" xfId="22951"/>
    <cellStyle name="SAPBEXtitle" xfId="64"/>
    <cellStyle name="SAPBEXtitle 10" xfId="22953"/>
    <cellStyle name="SAPBEXtitle 10 2" xfId="22954"/>
    <cellStyle name="SAPBEXtitle 10 2 2" xfId="22955"/>
    <cellStyle name="SAPBEXtitle 10 2 3" xfId="22956"/>
    <cellStyle name="SAPBEXtitle 10 3" xfId="22957"/>
    <cellStyle name="SAPBEXtitle 10 4" xfId="22958"/>
    <cellStyle name="SAPBEXtitle 10 5" xfId="22959"/>
    <cellStyle name="SAPBEXtitle 11" xfId="22960"/>
    <cellStyle name="SAPBEXtitle 11 2" xfId="22961"/>
    <cellStyle name="SAPBEXtitle 11 2 2" xfId="22962"/>
    <cellStyle name="SAPBEXtitle 11 3" xfId="22963"/>
    <cellStyle name="SAPBEXtitle 11 4" xfId="22964"/>
    <cellStyle name="SAPBEXtitle 11 5" xfId="22965"/>
    <cellStyle name="SAPBEXtitle 12" xfId="22966"/>
    <cellStyle name="SAPBEXtitle 12 2" xfId="22967"/>
    <cellStyle name="SAPBEXtitle 12 3" xfId="22968"/>
    <cellStyle name="SAPBEXtitle 12 4" xfId="22969"/>
    <cellStyle name="SAPBEXtitle 12 5" xfId="22970"/>
    <cellStyle name="SAPBEXtitle 13" xfId="22971"/>
    <cellStyle name="SAPBEXtitle 13 2" xfId="22972"/>
    <cellStyle name="SAPBEXtitle 13 3" xfId="22973"/>
    <cellStyle name="SAPBEXtitle 14" xfId="22974"/>
    <cellStyle name="SAPBEXtitle 14 2" xfId="22975"/>
    <cellStyle name="SAPBEXtitle 14 3" xfId="22976"/>
    <cellStyle name="SAPBEXtitle 15" xfId="22977"/>
    <cellStyle name="SAPBEXtitle 15 2" xfId="22978"/>
    <cellStyle name="SAPBEXtitle 16" xfId="22979"/>
    <cellStyle name="SAPBEXtitle 16 2" xfId="22980"/>
    <cellStyle name="SAPBEXtitle 17" xfId="22981"/>
    <cellStyle name="SAPBEXtitle 17 2" xfId="22982"/>
    <cellStyle name="SAPBEXtitle 18" xfId="22983"/>
    <cellStyle name="SAPBEXtitle 18 2" xfId="22984"/>
    <cellStyle name="SAPBEXtitle 19" xfId="22985"/>
    <cellStyle name="SAPBEXtitle 19 2" xfId="22986"/>
    <cellStyle name="SAPBEXtitle 2" xfId="22987"/>
    <cellStyle name="SAPBEXtitle 2 2" xfId="22988"/>
    <cellStyle name="SAPBEXtitle 2 2 2" xfId="22989"/>
    <cellStyle name="SAPBEXtitle 2 2 2 2" xfId="22990"/>
    <cellStyle name="SAPBEXtitle 2 2 2 3" xfId="22991"/>
    <cellStyle name="SAPBEXtitle 2 2 3" xfId="22992"/>
    <cellStyle name="SAPBEXtitle 2 2 4" xfId="22993"/>
    <cellStyle name="SAPBEXtitle 2 3" xfId="22994"/>
    <cellStyle name="SAPBEXtitle 2 3 2" xfId="22995"/>
    <cellStyle name="SAPBEXtitle 2 4" xfId="22996"/>
    <cellStyle name="SAPBEXtitle 2 4 2" xfId="22997"/>
    <cellStyle name="SAPBEXtitle 2 5" xfId="22998"/>
    <cellStyle name="SAPBEXtitle 2 6" xfId="22999"/>
    <cellStyle name="SAPBEXtitle 2 7" xfId="23000"/>
    <cellStyle name="SAPBEXtitle 2 8" xfId="23001"/>
    <cellStyle name="SAPBEXtitle 2_Logistica y Vtas" xfId="23002"/>
    <cellStyle name="SAPBEXtitle 20" xfId="23003"/>
    <cellStyle name="SAPBEXtitle 20 2" xfId="23004"/>
    <cellStyle name="SAPBEXtitle 21" xfId="23005"/>
    <cellStyle name="SAPBEXtitle 21 2" xfId="23006"/>
    <cellStyle name="SAPBEXtitle 22" xfId="23007"/>
    <cellStyle name="SAPBEXtitle 22 2" xfId="23008"/>
    <cellStyle name="SAPBEXtitle 23" xfId="23009"/>
    <cellStyle name="SAPBEXtitle 23 2" xfId="23010"/>
    <cellStyle name="SAPBEXtitle 24" xfId="23011"/>
    <cellStyle name="SAPBEXtitle 24 2" xfId="23012"/>
    <cellStyle name="SAPBEXtitle 25" xfId="23013"/>
    <cellStyle name="SAPBEXtitle 25 2" xfId="23014"/>
    <cellStyle name="SAPBEXtitle 26" xfId="23015"/>
    <cellStyle name="SAPBEXtitle 26 2" xfId="23016"/>
    <cellStyle name="SAPBEXtitle 27" xfId="23017"/>
    <cellStyle name="SAPBEXtitle 27 2" xfId="23018"/>
    <cellStyle name="SAPBEXtitle 28" xfId="23019"/>
    <cellStyle name="SAPBEXtitle 28 2" xfId="23020"/>
    <cellStyle name="SAPBEXtitle 29" xfId="23021"/>
    <cellStyle name="SAPBEXtitle 29 2" xfId="23022"/>
    <cellStyle name="SAPBEXtitle 3" xfId="23023"/>
    <cellStyle name="SAPBEXtitle 3 2" xfId="23024"/>
    <cellStyle name="SAPBEXtitle 3 2 2" xfId="23025"/>
    <cellStyle name="SAPBEXtitle 3 2 3" xfId="23026"/>
    <cellStyle name="SAPBEXtitle 3 3" xfId="23027"/>
    <cellStyle name="SAPBEXtitle 3 3 2" xfId="23028"/>
    <cellStyle name="SAPBEXtitle 3 4" xfId="23029"/>
    <cellStyle name="SAPBEXtitle 3 5" xfId="23030"/>
    <cellStyle name="SAPBEXtitle 3 6" xfId="23031"/>
    <cellStyle name="SAPBEXtitle 3 7" xfId="23032"/>
    <cellStyle name="SAPBEXtitle 3_Plantilla Ppto" xfId="23033"/>
    <cellStyle name="SAPBEXtitle 30" xfId="23034"/>
    <cellStyle name="SAPBEXtitle 30 2" xfId="23035"/>
    <cellStyle name="SAPBEXtitle 31" xfId="23036"/>
    <cellStyle name="SAPBEXtitle 32" xfId="23037"/>
    <cellStyle name="SAPBEXtitle 33" xfId="23038"/>
    <cellStyle name="SAPBEXtitle 34" xfId="23039"/>
    <cellStyle name="SAPBEXtitle 35" xfId="23040"/>
    <cellStyle name="SAPBEXtitle 36" xfId="23041"/>
    <cellStyle name="SAPBEXtitle 37" xfId="23042"/>
    <cellStyle name="SAPBEXtitle 38" xfId="23043"/>
    <cellStyle name="SAPBEXtitle 39" xfId="23044"/>
    <cellStyle name="SAPBEXtitle 4" xfId="23045"/>
    <cellStyle name="SAPBEXtitle 4 2" xfId="23046"/>
    <cellStyle name="SAPBEXtitle 4 2 2" xfId="23047"/>
    <cellStyle name="SAPBEXtitle 4 2 3" xfId="23048"/>
    <cellStyle name="SAPBEXtitle 4 3" xfId="23049"/>
    <cellStyle name="SAPBEXtitle 4 3 2" xfId="23050"/>
    <cellStyle name="SAPBEXtitle 4 4" xfId="23051"/>
    <cellStyle name="SAPBEXtitle 4 5" xfId="23052"/>
    <cellStyle name="SAPBEXtitle 4 6" xfId="23053"/>
    <cellStyle name="SAPBEXtitle 4 7" xfId="23054"/>
    <cellStyle name="SAPBEXtitle 4_Plantilla Ppto" xfId="23055"/>
    <cellStyle name="SAPBEXtitle 40" xfId="23056"/>
    <cellStyle name="SAPBEXtitle 41" xfId="23057"/>
    <cellStyle name="SAPBEXtitle 42" xfId="23058"/>
    <cellStyle name="SAPBEXtitle 43" xfId="23059"/>
    <cellStyle name="SAPBEXtitle 44" xfId="23060"/>
    <cellStyle name="SAPBEXtitle 45" xfId="23061"/>
    <cellStyle name="SAPBEXtitle 46" xfId="23062"/>
    <cellStyle name="SAPBEXtitle 47" xfId="23063"/>
    <cellStyle name="SAPBEXtitle 48" xfId="22952"/>
    <cellStyle name="SAPBEXtitle 5" xfId="23064"/>
    <cellStyle name="SAPBEXtitle 5 2" xfId="23065"/>
    <cellStyle name="SAPBEXtitle 5 2 2" xfId="23066"/>
    <cellStyle name="SAPBEXtitle 5 2 3" xfId="23067"/>
    <cellStyle name="SAPBEXtitle 5 3" xfId="23068"/>
    <cellStyle name="SAPBEXtitle 5 3 2" xfId="23069"/>
    <cellStyle name="SAPBEXtitle 5 4" xfId="23070"/>
    <cellStyle name="SAPBEXtitle 5 5" xfId="23071"/>
    <cellStyle name="SAPBEXtitle 5 6" xfId="23072"/>
    <cellStyle name="SAPBEXtitle 5 7" xfId="23073"/>
    <cellStyle name="SAPBEXtitle 5_Plantilla Ppto" xfId="23074"/>
    <cellStyle name="SAPBEXtitle 6" xfId="23075"/>
    <cellStyle name="SAPBEXtitle 6 2" xfId="23076"/>
    <cellStyle name="SAPBEXtitle 6 2 2" xfId="23077"/>
    <cellStyle name="SAPBEXtitle 6 2 3" xfId="23078"/>
    <cellStyle name="SAPBEXtitle 6 3" xfId="23079"/>
    <cellStyle name="SAPBEXtitle 6 3 2" xfId="23080"/>
    <cellStyle name="SAPBEXtitle 6 4" xfId="23081"/>
    <cellStyle name="SAPBEXtitle 6 5" xfId="23082"/>
    <cellStyle name="SAPBEXtitle 6 6" xfId="23083"/>
    <cellStyle name="SAPBEXtitle 6 7" xfId="23084"/>
    <cellStyle name="SAPBEXtitle 6_Plantilla Ppto" xfId="23085"/>
    <cellStyle name="SAPBEXtitle 7" xfId="23086"/>
    <cellStyle name="SAPBEXtitle 7 2" xfId="23087"/>
    <cellStyle name="SAPBEXtitle 7 2 2" xfId="23088"/>
    <cellStyle name="SAPBEXtitle 7 2 3" xfId="23089"/>
    <cellStyle name="SAPBEXtitle 7 3" xfId="23090"/>
    <cellStyle name="SAPBEXtitle 7 3 2" xfId="23091"/>
    <cellStyle name="SAPBEXtitle 7 4" xfId="23092"/>
    <cellStyle name="SAPBEXtitle 7 5" xfId="23093"/>
    <cellStyle name="SAPBEXtitle 7 6" xfId="23094"/>
    <cellStyle name="SAPBEXtitle 7 7" xfId="23095"/>
    <cellStyle name="SAPBEXtitle 7_Plantilla Ppto" xfId="23096"/>
    <cellStyle name="SAPBEXtitle 8" xfId="23097"/>
    <cellStyle name="SAPBEXtitle 8 2" xfId="23098"/>
    <cellStyle name="SAPBEXtitle 8 2 2" xfId="23099"/>
    <cellStyle name="SAPBEXtitle 8 2 3" xfId="23100"/>
    <cellStyle name="SAPBEXtitle 8 3" xfId="23101"/>
    <cellStyle name="SAPBEXtitle 8 3 2" xfId="23102"/>
    <cellStyle name="SAPBEXtitle 8 4" xfId="23103"/>
    <cellStyle name="SAPBEXtitle 8 5" xfId="23104"/>
    <cellStyle name="SAPBEXtitle 8 6" xfId="23105"/>
    <cellStyle name="SAPBEXtitle 8 7" xfId="23106"/>
    <cellStyle name="SAPBEXtitle 8_Plantilla Ppto" xfId="23107"/>
    <cellStyle name="SAPBEXtitle 9" xfId="23108"/>
    <cellStyle name="SAPBEXtitle 9 2" xfId="23109"/>
    <cellStyle name="SAPBEXtitle 9 2 2" xfId="23110"/>
    <cellStyle name="SAPBEXtitle 9 2 3" xfId="23111"/>
    <cellStyle name="SAPBEXtitle 9 3" xfId="23112"/>
    <cellStyle name="SAPBEXtitle 9 3 2" xfId="23113"/>
    <cellStyle name="SAPBEXtitle 9 4" xfId="23114"/>
    <cellStyle name="SAPBEXtitle 9 5" xfId="23115"/>
    <cellStyle name="SAPBEXtitle_AECM 8909035321" xfId="23116"/>
    <cellStyle name="SAPBEXunassignedItem" xfId="65"/>
    <cellStyle name="SAPBEXunassignedItem 10" xfId="23118"/>
    <cellStyle name="SAPBEXunassignedItem 10 2" xfId="23119"/>
    <cellStyle name="SAPBEXunassignedItem 10 2 2" xfId="23120"/>
    <cellStyle name="SAPBEXunassignedItem 10 2 3" xfId="23121"/>
    <cellStyle name="SAPBEXunassignedItem 10 3" xfId="23122"/>
    <cellStyle name="SAPBEXunassignedItem 10 3 2" xfId="23123"/>
    <cellStyle name="SAPBEXunassignedItem 10 4" xfId="23124"/>
    <cellStyle name="SAPBEXunassignedItem 10 5" xfId="23125"/>
    <cellStyle name="SAPBEXunassignedItem 10 6" xfId="23126"/>
    <cellStyle name="SAPBEXunassignedItem 11" xfId="23127"/>
    <cellStyle name="SAPBEXunassignedItem 11 2" xfId="23128"/>
    <cellStyle name="SAPBEXunassignedItem 11 2 2" xfId="23129"/>
    <cellStyle name="SAPBEXunassignedItem 11 2 3" xfId="23130"/>
    <cellStyle name="SAPBEXunassignedItem 11 3" xfId="23131"/>
    <cellStyle name="SAPBEXunassignedItem 11 3 2" xfId="23132"/>
    <cellStyle name="SAPBEXunassignedItem 11 4" xfId="23133"/>
    <cellStyle name="SAPBEXunassignedItem 11 5" xfId="23134"/>
    <cellStyle name="SAPBEXunassignedItem 11 6" xfId="23135"/>
    <cellStyle name="SAPBEXunassignedItem 12" xfId="23136"/>
    <cellStyle name="SAPBEXunassignedItem 12 2" xfId="23137"/>
    <cellStyle name="SAPBEXunassignedItem 12 2 2" xfId="23138"/>
    <cellStyle name="SAPBEXunassignedItem 12 2 3" xfId="23139"/>
    <cellStyle name="SAPBEXunassignedItem 12 3" xfId="23140"/>
    <cellStyle name="SAPBEXunassignedItem 12 4" xfId="23141"/>
    <cellStyle name="SAPBEXunassignedItem 12 5" xfId="23142"/>
    <cellStyle name="SAPBEXunassignedItem 13" xfId="23143"/>
    <cellStyle name="SAPBEXunassignedItem 13 2" xfId="23144"/>
    <cellStyle name="SAPBEXunassignedItem 13 2 2" xfId="23145"/>
    <cellStyle name="SAPBEXunassignedItem 13 2 3" xfId="23146"/>
    <cellStyle name="SAPBEXunassignedItem 13 3" xfId="23147"/>
    <cellStyle name="SAPBEXunassignedItem 13 4" xfId="23148"/>
    <cellStyle name="SAPBEXunassignedItem 13 5" xfId="23149"/>
    <cellStyle name="SAPBEXunassignedItem 14" xfId="23150"/>
    <cellStyle name="SAPBEXunassignedItem 14 2" xfId="23151"/>
    <cellStyle name="SAPBEXunassignedItem 14 2 2" xfId="23152"/>
    <cellStyle name="SAPBEXunassignedItem 14 3" xfId="23153"/>
    <cellStyle name="SAPBEXunassignedItem 14 4" xfId="23154"/>
    <cellStyle name="SAPBEXunassignedItem 14 5" xfId="23155"/>
    <cellStyle name="SAPBEXunassignedItem 15" xfId="23156"/>
    <cellStyle name="SAPBEXunassignedItem 15 2" xfId="23157"/>
    <cellStyle name="SAPBEXunassignedItem 15 2 2" xfId="23158"/>
    <cellStyle name="SAPBEXunassignedItem 15 3" xfId="23159"/>
    <cellStyle name="SAPBEXunassignedItem 15 4" xfId="23160"/>
    <cellStyle name="SAPBEXunassignedItem 15 5" xfId="23161"/>
    <cellStyle name="SAPBEXunassignedItem 16" xfId="23162"/>
    <cellStyle name="SAPBEXunassignedItem 16 2" xfId="23163"/>
    <cellStyle name="SAPBEXunassignedItem 16 2 2" xfId="23164"/>
    <cellStyle name="SAPBEXunassignedItem 16 3" xfId="23165"/>
    <cellStyle name="SAPBEXunassignedItem 16 4" xfId="23166"/>
    <cellStyle name="SAPBEXunassignedItem 16 5" xfId="23167"/>
    <cellStyle name="SAPBEXunassignedItem 17" xfId="23168"/>
    <cellStyle name="SAPBEXunassignedItem 17 2" xfId="23169"/>
    <cellStyle name="SAPBEXunassignedItem 17 2 2" xfId="23170"/>
    <cellStyle name="SAPBEXunassignedItem 17 3" xfId="23171"/>
    <cellStyle name="SAPBEXunassignedItem 17 4" xfId="23172"/>
    <cellStyle name="SAPBEXunassignedItem 17 5" xfId="23173"/>
    <cellStyle name="SAPBEXunassignedItem 18" xfId="23174"/>
    <cellStyle name="SAPBEXunassignedItem 18 2" xfId="23175"/>
    <cellStyle name="SAPBEXunassignedItem 18 2 2" xfId="23176"/>
    <cellStyle name="SAPBEXunassignedItem 18 3" xfId="23177"/>
    <cellStyle name="SAPBEXunassignedItem 18 4" xfId="23178"/>
    <cellStyle name="SAPBEXunassignedItem 18 5" xfId="23179"/>
    <cellStyle name="SAPBEXunassignedItem 19" xfId="23180"/>
    <cellStyle name="SAPBEXunassignedItem 19 2" xfId="23181"/>
    <cellStyle name="SAPBEXunassignedItem 19 2 2" xfId="23182"/>
    <cellStyle name="SAPBEXunassignedItem 19 3" xfId="23183"/>
    <cellStyle name="SAPBEXunassignedItem 19 4" xfId="23184"/>
    <cellStyle name="SAPBEXunassignedItem 19 5" xfId="23185"/>
    <cellStyle name="SAPBEXunassignedItem 2" xfId="97"/>
    <cellStyle name="SAPBEXunassignedItem 2 10" xfId="23186"/>
    <cellStyle name="SAPBEXunassignedItem 2 2" xfId="23187"/>
    <cellStyle name="SAPBEXunassignedItem 2 2 2" xfId="23188"/>
    <cellStyle name="SAPBEXunassignedItem 2 2 3" xfId="23189"/>
    <cellStyle name="SAPBEXunassignedItem 2 2 4" xfId="23190"/>
    <cellStyle name="SAPBEXunassignedItem 2 3" xfId="23191"/>
    <cellStyle name="SAPBEXunassignedItem 2 3 2" xfId="23192"/>
    <cellStyle name="SAPBEXunassignedItem 2 4" xfId="23193"/>
    <cellStyle name="SAPBEXunassignedItem 2 4 2" xfId="23194"/>
    <cellStyle name="SAPBEXunassignedItem 2 5" xfId="23195"/>
    <cellStyle name="SAPBEXunassignedItem 2 6" xfId="23196"/>
    <cellStyle name="SAPBEXunassignedItem 2 7" xfId="23197"/>
    <cellStyle name="SAPBEXunassignedItem 2 8" xfId="23198"/>
    <cellStyle name="SAPBEXunassignedItem 2 9" xfId="23199"/>
    <cellStyle name="SAPBEXunassignedItem 20" xfId="23200"/>
    <cellStyle name="SAPBEXunassignedItem 20 2" xfId="23201"/>
    <cellStyle name="SAPBEXunassignedItem 20 2 2" xfId="23202"/>
    <cellStyle name="SAPBEXunassignedItem 20 3" xfId="23203"/>
    <cellStyle name="SAPBEXunassignedItem 20 4" xfId="23204"/>
    <cellStyle name="SAPBEXunassignedItem 20 5" xfId="23205"/>
    <cellStyle name="SAPBEXunassignedItem 21" xfId="23206"/>
    <cellStyle name="SAPBEXunassignedItem 21 2" xfId="23207"/>
    <cellStyle name="SAPBEXunassignedItem 21 2 2" xfId="23208"/>
    <cellStyle name="SAPBEXunassignedItem 21 3" xfId="23209"/>
    <cellStyle name="SAPBEXunassignedItem 21 4" xfId="23210"/>
    <cellStyle name="SAPBEXunassignedItem 21 5" xfId="23211"/>
    <cellStyle name="SAPBEXunassignedItem 22" xfId="23212"/>
    <cellStyle name="SAPBEXunassignedItem 22 2" xfId="23213"/>
    <cellStyle name="SAPBEXunassignedItem 22 2 2" xfId="23214"/>
    <cellStyle name="SAPBEXunassignedItem 22 3" xfId="23215"/>
    <cellStyle name="SAPBEXunassignedItem 22 4" xfId="23216"/>
    <cellStyle name="SAPBEXunassignedItem 22 5" xfId="23217"/>
    <cellStyle name="SAPBEXunassignedItem 23" xfId="23218"/>
    <cellStyle name="SAPBEXunassignedItem 23 2" xfId="23219"/>
    <cellStyle name="SAPBEXunassignedItem 23 2 2" xfId="23220"/>
    <cellStyle name="SAPBEXunassignedItem 23 3" xfId="23221"/>
    <cellStyle name="SAPBEXunassignedItem 23 4" xfId="23222"/>
    <cellStyle name="SAPBEXunassignedItem 23 5" xfId="23223"/>
    <cellStyle name="SAPBEXunassignedItem 24" xfId="23224"/>
    <cellStyle name="SAPBEXunassignedItem 24 2" xfId="23225"/>
    <cellStyle name="SAPBEXunassignedItem 24 2 2" xfId="23226"/>
    <cellStyle name="SAPBEXunassignedItem 24 3" xfId="23227"/>
    <cellStyle name="SAPBEXunassignedItem 24 4" xfId="23228"/>
    <cellStyle name="SAPBEXunassignedItem 24 5" xfId="23229"/>
    <cellStyle name="SAPBEXunassignedItem 25" xfId="23230"/>
    <cellStyle name="SAPBEXunassignedItem 25 2" xfId="23231"/>
    <cellStyle name="SAPBEXunassignedItem 25 2 2" xfId="23232"/>
    <cellStyle name="SAPBEXunassignedItem 25 3" xfId="23233"/>
    <cellStyle name="SAPBEXunassignedItem 25 4" xfId="23234"/>
    <cellStyle name="SAPBEXunassignedItem 25 5" xfId="23235"/>
    <cellStyle name="SAPBEXunassignedItem 26" xfId="23236"/>
    <cellStyle name="SAPBEXunassignedItem 26 2" xfId="23237"/>
    <cellStyle name="SAPBEXunassignedItem 26 2 2" xfId="23238"/>
    <cellStyle name="SAPBEXunassignedItem 26 3" xfId="23239"/>
    <cellStyle name="SAPBEXunassignedItem 26 4" xfId="23240"/>
    <cellStyle name="SAPBEXunassignedItem 26 5" xfId="23241"/>
    <cellStyle name="SAPBEXunassignedItem 27" xfId="23242"/>
    <cellStyle name="SAPBEXunassignedItem 27 2" xfId="23243"/>
    <cellStyle name="SAPBEXunassignedItem 27 2 2" xfId="23244"/>
    <cellStyle name="SAPBEXunassignedItem 27 3" xfId="23245"/>
    <cellStyle name="SAPBEXunassignedItem 27 4" xfId="23246"/>
    <cellStyle name="SAPBEXunassignedItem 27 5" xfId="23247"/>
    <cellStyle name="SAPBEXunassignedItem 28" xfId="23248"/>
    <cellStyle name="SAPBEXunassignedItem 28 2" xfId="23249"/>
    <cellStyle name="SAPBEXunassignedItem 28 3" xfId="23250"/>
    <cellStyle name="SAPBEXunassignedItem 28 4" xfId="23251"/>
    <cellStyle name="SAPBEXunassignedItem 29" xfId="23252"/>
    <cellStyle name="SAPBEXunassignedItem 29 2" xfId="23253"/>
    <cellStyle name="SAPBEXunassignedItem 29 3" xfId="23254"/>
    <cellStyle name="SAPBEXunassignedItem 29 4" xfId="23255"/>
    <cellStyle name="SAPBEXunassignedItem 3" xfId="23256"/>
    <cellStyle name="SAPBEXunassignedItem 3 2" xfId="23257"/>
    <cellStyle name="SAPBEXunassignedItem 3 2 2" xfId="23258"/>
    <cellStyle name="SAPBEXunassignedItem 3 2 3" xfId="23259"/>
    <cellStyle name="SAPBEXunassignedItem 3 3" xfId="23260"/>
    <cellStyle name="SAPBEXunassignedItem 3 3 2" xfId="23261"/>
    <cellStyle name="SAPBEXunassignedItem 3 4" xfId="23262"/>
    <cellStyle name="SAPBEXunassignedItem 3 4 2" xfId="23263"/>
    <cellStyle name="SAPBEXunassignedItem 3 5" xfId="23264"/>
    <cellStyle name="SAPBEXunassignedItem 3 6" xfId="23265"/>
    <cellStyle name="SAPBEXunassignedItem 3 7" xfId="23266"/>
    <cellStyle name="SAPBEXunassignedItem 3 8" xfId="29001"/>
    <cellStyle name="SAPBEXunassignedItem 30" xfId="23267"/>
    <cellStyle name="SAPBEXunassignedItem 30 2" xfId="23268"/>
    <cellStyle name="SAPBEXunassignedItem 30 3" xfId="23269"/>
    <cellStyle name="SAPBEXunassignedItem 31" xfId="23270"/>
    <cellStyle name="SAPBEXunassignedItem 31 2" xfId="23271"/>
    <cellStyle name="SAPBEXunassignedItem 31 3" xfId="23272"/>
    <cellStyle name="SAPBEXunassignedItem 32" xfId="23273"/>
    <cellStyle name="SAPBEXunassignedItem 32 2" xfId="23274"/>
    <cellStyle name="SAPBEXunassignedItem 32 3" xfId="23275"/>
    <cellStyle name="SAPBEXunassignedItem 33" xfId="23276"/>
    <cellStyle name="SAPBEXunassignedItem 33 2" xfId="23277"/>
    <cellStyle name="SAPBEXunassignedItem 33 3" xfId="23278"/>
    <cellStyle name="SAPBEXunassignedItem 34" xfId="23279"/>
    <cellStyle name="SAPBEXunassignedItem 34 2" xfId="23280"/>
    <cellStyle name="SAPBEXunassignedItem 34 3" xfId="23281"/>
    <cellStyle name="SAPBEXunassignedItem 35" xfId="23282"/>
    <cellStyle name="SAPBEXunassignedItem 35 2" xfId="23283"/>
    <cellStyle name="SAPBEXunassignedItem 35 3" xfId="23284"/>
    <cellStyle name="SAPBEXunassignedItem 36" xfId="23285"/>
    <cellStyle name="SAPBEXunassignedItem 37" xfId="23286"/>
    <cellStyle name="SAPBEXunassignedItem 38" xfId="23287"/>
    <cellStyle name="SAPBEXunassignedItem 39" xfId="23288"/>
    <cellStyle name="SAPBEXunassignedItem 4" xfId="23289"/>
    <cellStyle name="SAPBEXunassignedItem 4 2" xfId="23290"/>
    <cellStyle name="SAPBEXunassignedItem 4 2 2" xfId="23291"/>
    <cellStyle name="SAPBEXunassignedItem 4 2 3" xfId="23292"/>
    <cellStyle name="SAPBEXunassignedItem 4 3" xfId="23293"/>
    <cellStyle name="SAPBEXunassignedItem 4 3 2" xfId="23294"/>
    <cellStyle name="SAPBEXunassignedItem 4 4" xfId="23295"/>
    <cellStyle name="SAPBEXunassignedItem 4 4 2" xfId="23296"/>
    <cellStyle name="SAPBEXunassignedItem 4 5" xfId="23297"/>
    <cellStyle name="SAPBEXunassignedItem 4 6" xfId="23298"/>
    <cellStyle name="SAPBEXunassignedItem 40" xfId="23299"/>
    <cellStyle name="SAPBEXunassignedItem 41" xfId="23300"/>
    <cellStyle name="SAPBEXunassignedItem 42" xfId="23301"/>
    <cellStyle name="SAPBEXunassignedItem 43" xfId="23302"/>
    <cellStyle name="SAPBEXunassignedItem 44" xfId="23303"/>
    <cellStyle name="SAPBEXunassignedItem 45" xfId="23304"/>
    <cellStyle name="SAPBEXunassignedItem 46" xfId="23305"/>
    <cellStyle name="SAPBEXunassignedItem 47" xfId="23306"/>
    <cellStyle name="SAPBEXunassignedItem 48" xfId="23307"/>
    <cellStyle name="SAPBEXunassignedItem 49" xfId="23308"/>
    <cellStyle name="SAPBEXunassignedItem 5" xfId="23309"/>
    <cellStyle name="SAPBEXunassignedItem 5 2" xfId="23310"/>
    <cellStyle name="SAPBEXunassignedItem 5 2 2" xfId="23311"/>
    <cellStyle name="SAPBEXunassignedItem 5 2 3" xfId="23312"/>
    <cellStyle name="SAPBEXunassignedItem 5 3" xfId="23313"/>
    <cellStyle name="SAPBEXunassignedItem 5 3 2" xfId="23314"/>
    <cellStyle name="SAPBEXunassignedItem 5 4" xfId="23315"/>
    <cellStyle name="SAPBEXunassignedItem 5 5" xfId="23316"/>
    <cellStyle name="SAPBEXunassignedItem 5 6" xfId="23317"/>
    <cellStyle name="SAPBEXunassignedItem 5 7" xfId="23318"/>
    <cellStyle name="SAPBEXunassignedItem 50" xfId="23319"/>
    <cellStyle name="SAPBEXunassignedItem 51" xfId="23320"/>
    <cellStyle name="SAPBEXunassignedItem 52" xfId="23321"/>
    <cellStyle name="SAPBEXunassignedItem 53" xfId="23322"/>
    <cellStyle name="SAPBEXunassignedItem 54" xfId="23323"/>
    <cellStyle name="SAPBEXunassignedItem 55" xfId="23324"/>
    <cellStyle name="SAPBEXunassignedItem 56" xfId="23325"/>
    <cellStyle name="SAPBEXunassignedItem 57" xfId="23326"/>
    <cellStyle name="SAPBEXunassignedItem 58" xfId="23327"/>
    <cellStyle name="SAPBEXunassignedItem 59" xfId="23328"/>
    <cellStyle name="SAPBEXunassignedItem 6" xfId="23329"/>
    <cellStyle name="SAPBEXunassignedItem 6 2" xfId="23330"/>
    <cellStyle name="SAPBEXunassignedItem 6 2 2" xfId="23331"/>
    <cellStyle name="SAPBEXunassignedItem 6 2 3" xfId="23332"/>
    <cellStyle name="SAPBEXunassignedItem 6 3" xfId="23333"/>
    <cellStyle name="SAPBEXunassignedItem 6 3 2" xfId="23334"/>
    <cellStyle name="SAPBEXunassignedItem 6 4" xfId="23335"/>
    <cellStyle name="SAPBEXunassignedItem 6 5" xfId="23336"/>
    <cellStyle name="SAPBEXunassignedItem 6 6" xfId="23337"/>
    <cellStyle name="SAPBEXunassignedItem 60" xfId="23117"/>
    <cellStyle name="SAPBEXunassignedItem 61" xfId="25043"/>
    <cellStyle name="SAPBEXunassignedItem 62" xfId="25044"/>
    <cellStyle name="SAPBEXunassignedItem 63" xfId="25222"/>
    <cellStyle name="SAPBEXunassignedItem 64" xfId="25276"/>
    <cellStyle name="SAPBEXunassignedItem 7" xfId="23338"/>
    <cellStyle name="SAPBEXunassignedItem 7 2" xfId="23339"/>
    <cellStyle name="SAPBEXunassignedItem 7 2 2" xfId="23340"/>
    <cellStyle name="SAPBEXunassignedItem 7 2 3" xfId="23341"/>
    <cellStyle name="SAPBEXunassignedItem 7 3" xfId="23342"/>
    <cellStyle name="SAPBEXunassignedItem 7 3 2" xfId="23343"/>
    <cellStyle name="SAPBEXunassignedItem 7 4" xfId="23344"/>
    <cellStyle name="SAPBEXunassignedItem 7 5" xfId="23345"/>
    <cellStyle name="SAPBEXunassignedItem 7 6" xfId="23346"/>
    <cellStyle name="SAPBEXunassignedItem 8" xfId="23347"/>
    <cellStyle name="SAPBEXunassignedItem 8 2" xfId="23348"/>
    <cellStyle name="SAPBEXunassignedItem 8 2 2" xfId="23349"/>
    <cellStyle name="SAPBEXunassignedItem 8 2 3" xfId="23350"/>
    <cellStyle name="SAPBEXunassignedItem 8 3" xfId="23351"/>
    <cellStyle name="SAPBEXunassignedItem 8 3 2" xfId="23352"/>
    <cellStyle name="SAPBEXunassignedItem 8 4" xfId="23353"/>
    <cellStyle name="SAPBEXunassignedItem 8 5" xfId="23354"/>
    <cellStyle name="SAPBEXunassignedItem 8 6" xfId="23355"/>
    <cellStyle name="SAPBEXunassignedItem 9" xfId="23356"/>
    <cellStyle name="SAPBEXunassignedItem 9 2" xfId="23357"/>
    <cellStyle name="SAPBEXunassignedItem 9 2 2" xfId="23358"/>
    <cellStyle name="SAPBEXunassignedItem 9 2 3" xfId="23359"/>
    <cellStyle name="SAPBEXunassignedItem 9 3" xfId="23360"/>
    <cellStyle name="SAPBEXunassignedItem 9 3 2" xfId="23361"/>
    <cellStyle name="SAPBEXunassignedItem 9 4" xfId="23362"/>
    <cellStyle name="SAPBEXunassignedItem 9 5" xfId="23363"/>
    <cellStyle name="SAPBEXunassignedItem 9 6" xfId="23364"/>
    <cellStyle name="SAPBEXunassignedItem_Acum Ingreso" xfId="23365"/>
    <cellStyle name="SAPBEXundefined" xfId="66"/>
    <cellStyle name="SAPBEXundefined 10" xfId="23367"/>
    <cellStyle name="SAPBEXundefined 10 2" xfId="23368"/>
    <cellStyle name="SAPBEXundefined 11" xfId="23369"/>
    <cellStyle name="SAPBEXundefined 11 2" xfId="23370"/>
    <cellStyle name="SAPBEXundefined 12" xfId="23371"/>
    <cellStyle name="SAPBEXundefined 12 2" xfId="23372"/>
    <cellStyle name="SAPBEXundefined 13" xfId="23373"/>
    <cellStyle name="SAPBEXundefined 13 2" xfId="23374"/>
    <cellStyle name="SAPBEXundefined 14" xfId="23375"/>
    <cellStyle name="SAPBEXundefined 14 2" xfId="23376"/>
    <cellStyle name="SAPBEXundefined 15" xfId="23377"/>
    <cellStyle name="SAPBEXundefined 15 2" xfId="23378"/>
    <cellStyle name="SAPBEXundefined 16" xfId="23379"/>
    <cellStyle name="SAPBEXundefined 16 2" xfId="23380"/>
    <cellStyle name="SAPBEXundefined 17" xfId="23381"/>
    <cellStyle name="SAPBEXundefined 17 2" xfId="23382"/>
    <cellStyle name="SAPBEXundefined 18" xfId="23383"/>
    <cellStyle name="SAPBEXundefined 18 2" xfId="23384"/>
    <cellStyle name="SAPBEXundefined 19" xfId="23385"/>
    <cellStyle name="SAPBEXundefined 19 2" xfId="23386"/>
    <cellStyle name="SAPBEXundefined 2" xfId="23387"/>
    <cellStyle name="SAPBEXundefined 2 10" xfId="29097"/>
    <cellStyle name="SAPBEXundefined 2 2" xfId="23388"/>
    <cellStyle name="SAPBEXundefined 2 2 2" xfId="23389"/>
    <cellStyle name="SAPBEXundefined 2 2 2 2" xfId="23390"/>
    <cellStyle name="SAPBEXundefined 2 2 3" xfId="23391"/>
    <cellStyle name="SAPBEXundefined 2 2 4" xfId="23392"/>
    <cellStyle name="SAPBEXundefined 2 2_Logistica y Vtas" xfId="23393"/>
    <cellStyle name="SAPBEXundefined 2 3" xfId="23394"/>
    <cellStyle name="SAPBEXundefined 2 3 2" xfId="23395"/>
    <cellStyle name="SAPBEXundefined 2 4" xfId="23396"/>
    <cellStyle name="SAPBEXundefined 2 5" xfId="23397"/>
    <cellStyle name="SAPBEXundefined 2 6" xfId="23398"/>
    <cellStyle name="SAPBEXundefined 2 7" xfId="23399"/>
    <cellStyle name="SAPBEXundefined 2 8" xfId="29002"/>
    <cellStyle name="SAPBEXundefined 2 9" xfId="29068"/>
    <cellStyle name="SAPBEXundefined 2_Logistica y Vtas" xfId="23400"/>
    <cellStyle name="SAPBEXundefined 20" xfId="23401"/>
    <cellStyle name="SAPBEXundefined 21" xfId="23402"/>
    <cellStyle name="SAPBEXundefined 22" xfId="23403"/>
    <cellStyle name="SAPBEXundefined 23" xfId="23404"/>
    <cellStyle name="SAPBEXundefined 24" xfId="23405"/>
    <cellStyle name="SAPBEXundefined 25" xfId="23406"/>
    <cellStyle name="SAPBEXundefined 26" xfId="23407"/>
    <cellStyle name="SAPBEXundefined 27" xfId="23408"/>
    <cellStyle name="SAPBEXundefined 28" xfId="23409"/>
    <cellStyle name="SAPBEXundefined 29" xfId="23410"/>
    <cellStyle name="SAPBEXundefined 3" xfId="23411"/>
    <cellStyle name="SAPBEXundefined 3 2" xfId="23412"/>
    <cellStyle name="SAPBEXundefined 3 3" xfId="23413"/>
    <cellStyle name="SAPBEXundefined 3 4" xfId="23414"/>
    <cellStyle name="SAPBEXundefined 30" xfId="23415"/>
    <cellStyle name="SAPBEXundefined 31" xfId="23416"/>
    <cellStyle name="SAPBEXundefined 32" xfId="23417"/>
    <cellStyle name="SAPBEXundefined 33" xfId="23418"/>
    <cellStyle name="SAPBEXundefined 34" xfId="23419"/>
    <cellStyle name="SAPBEXundefined 35" xfId="23420"/>
    <cellStyle name="SAPBEXundefined 36" xfId="23421"/>
    <cellStyle name="SAPBEXundefined 37" xfId="23422"/>
    <cellStyle name="SAPBEXundefined 38" xfId="23423"/>
    <cellStyle name="SAPBEXundefined 39" xfId="23424"/>
    <cellStyle name="SAPBEXundefined 4" xfId="23425"/>
    <cellStyle name="SAPBEXundefined 4 2" xfId="23426"/>
    <cellStyle name="SAPBEXundefined 4 3" xfId="23427"/>
    <cellStyle name="SAPBEXundefined 4 4" xfId="23428"/>
    <cellStyle name="SAPBEXundefined 40" xfId="23429"/>
    <cellStyle name="SAPBEXundefined 41" xfId="23430"/>
    <cellStyle name="SAPBEXundefined 42" xfId="23431"/>
    <cellStyle name="SAPBEXundefined 43" xfId="23432"/>
    <cellStyle name="SAPBEXundefined 44" xfId="23433"/>
    <cellStyle name="SAPBEXundefined 45" xfId="23434"/>
    <cellStyle name="SAPBEXundefined 46" xfId="23435"/>
    <cellStyle name="SAPBEXundefined 47" xfId="23436"/>
    <cellStyle name="SAPBEXundefined 48" xfId="23366"/>
    <cellStyle name="SAPBEXundefined 5" xfId="23437"/>
    <cellStyle name="SAPBEXundefined 5 2" xfId="23438"/>
    <cellStyle name="SAPBEXundefined 5 3" xfId="23439"/>
    <cellStyle name="SAPBEXundefined 5 4" xfId="23440"/>
    <cellStyle name="SAPBEXundefined 6" xfId="23441"/>
    <cellStyle name="SAPBEXundefined 6 2" xfId="23442"/>
    <cellStyle name="SAPBEXundefined 6 3" xfId="23443"/>
    <cellStyle name="SAPBEXundefined 7" xfId="23444"/>
    <cellStyle name="SAPBEXundefined 7 2" xfId="23445"/>
    <cellStyle name="SAPBEXundefined 8" xfId="23446"/>
    <cellStyle name="SAPBEXundefined 8 2" xfId="23447"/>
    <cellStyle name="SAPBEXundefined 9" xfId="23448"/>
    <cellStyle name="SAPBEXundefined 9 2" xfId="23449"/>
    <cellStyle name="SAPBEXundefined_AECM 8909035321" xfId="23450"/>
    <cellStyle name="Sheet Title" xfId="67"/>
    <cellStyle name="Sheet Title 10" xfId="23452"/>
    <cellStyle name="Sheet Title 11" xfId="23453"/>
    <cellStyle name="Sheet Title 12" xfId="23454"/>
    <cellStyle name="Sheet Title 13" xfId="23455"/>
    <cellStyle name="Sheet Title 14" xfId="23456"/>
    <cellStyle name="Sheet Title 15" xfId="23457"/>
    <cellStyle name="Sheet Title 16" xfId="23451"/>
    <cellStyle name="Sheet Title 2" xfId="23458"/>
    <cellStyle name="Sheet Title 2 2" xfId="23459"/>
    <cellStyle name="Sheet Title 3" xfId="23460"/>
    <cellStyle name="Sheet Title 3 2" xfId="23461"/>
    <cellStyle name="Sheet Title 3 3" xfId="23462"/>
    <cellStyle name="Sheet Title 4" xfId="23463"/>
    <cellStyle name="Sheet Title 4 2" xfId="23464"/>
    <cellStyle name="Sheet Title 5" xfId="23465"/>
    <cellStyle name="Sheet Title 6" xfId="23466"/>
    <cellStyle name="Sheet Title 7" xfId="23467"/>
    <cellStyle name="Sheet Title 8" xfId="23468"/>
    <cellStyle name="Sheet Title 9" xfId="23469"/>
    <cellStyle name="Standard_engagement pub" xfId="23470"/>
    <cellStyle name="Texto de advertencia 10" xfId="23472"/>
    <cellStyle name="Texto de advertencia 10 2" xfId="23473"/>
    <cellStyle name="Texto de advertencia 11" xfId="23474"/>
    <cellStyle name="Texto de advertencia 11 2" xfId="23475"/>
    <cellStyle name="Texto de advertencia 12" xfId="23476"/>
    <cellStyle name="Texto de advertencia 12 2" xfId="23477"/>
    <cellStyle name="Texto de advertencia 13" xfId="23478"/>
    <cellStyle name="Texto de advertencia 13 2" xfId="23479"/>
    <cellStyle name="Texto de advertencia 14" xfId="23480"/>
    <cellStyle name="Texto de advertencia 14 2" xfId="23481"/>
    <cellStyle name="Texto de advertencia 15" xfId="23482"/>
    <cellStyle name="Texto de advertencia 15 2" xfId="23483"/>
    <cellStyle name="Texto de advertencia 16" xfId="23484"/>
    <cellStyle name="Texto de advertencia 17" xfId="23485"/>
    <cellStyle name="Texto de advertencia 18" xfId="23471"/>
    <cellStyle name="Texto de advertencia 19" xfId="26226"/>
    <cellStyle name="Texto de advertencia 2" xfId="23486"/>
    <cellStyle name="Texto de advertencia 2 2" xfId="23487"/>
    <cellStyle name="Texto de advertencia 2 2 2" xfId="23488"/>
    <cellStyle name="Texto de advertencia 2 2 3" xfId="23489"/>
    <cellStyle name="Texto de advertencia 2 3" xfId="23490"/>
    <cellStyle name="Texto de advertencia 2 3 2" xfId="23491"/>
    <cellStyle name="Texto de advertencia 2 4" xfId="23492"/>
    <cellStyle name="Texto de advertencia 2 5" xfId="23493"/>
    <cellStyle name="Texto de advertencia 2 6" xfId="23494"/>
    <cellStyle name="Texto de advertencia 2 7" xfId="23495"/>
    <cellStyle name="Texto de advertencia 2 8" xfId="23496"/>
    <cellStyle name="Texto de advertencia 2 9" xfId="23497"/>
    <cellStyle name="Texto de advertencia 3" xfId="23498"/>
    <cellStyle name="Texto de advertencia 3 2" xfId="23499"/>
    <cellStyle name="Texto de advertencia 3 2 2" xfId="23500"/>
    <cellStyle name="Texto de advertencia 3 3" xfId="23501"/>
    <cellStyle name="Texto de advertencia 3 4" xfId="23502"/>
    <cellStyle name="Texto de advertencia 3 5" xfId="23503"/>
    <cellStyle name="Texto de advertencia 3 6" xfId="23504"/>
    <cellStyle name="Texto de advertencia 3 7" xfId="23505"/>
    <cellStyle name="Texto de advertencia 4" xfId="23506"/>
    <cellStyle name="Texto de advertencia 4 2" xfId="23507"/>
    <cellStyle name="Texto de advertencia 4 2 2" xfId="23508"/>
    <cellStyle name="Texto de advertencia 4 3" xfId="23509"/>
    <cellStyle name="Texto de advertencia 4 4" xfId="23510"/>
    <cellStyle name="Texto de advertencia 4 5" xfId="23511"/>
    <cellStyle name="Texto de advertencia 5" xfId="23512"/>
    <cellStyle name="Texto de advertencia 5 2" xfId="23513"/>
    <cellStyle name="Texto de advertencia 5 3" xfId="23514"/>
    <cellStyle name="Texto de advertencia 5 4" xfId="23515"/>
    <cellStyle name="Texto de advertencia 6" xfId="23516"/>
    <cellStyle name="Texto de advertencia 6 2" xfId="23517"/>
    <cellStyle name="Texto de advertencia 7" xfId="23518"/>
    <cellStyle name="Texto de advertencia 7 2" xfId="23519"/>
    <cellStyle name="Texto de advertencia 8" xfId="23520"/>
    <cellStyle name="Texto de advertencia 8 2" xfId="23521"/>
    <cellStyle name="Texto de advertencia 9" xfId="23522"/>
    <cellStyle name="Texto de advertencia 9 2" xfId="23523"/>
    <cellStyle name="Texto explicativo 10" xfId="23525"/>
    <cellStyle name="Texto explicativo 11" xfId="23526"/>
    <cellStyle name="Texto explicativo 12" xfId="23527"/>
    <cellStyle name="Texto explicativo 13" xfId="23528"/>
    <cellStyle name="Texto explicativo 14" xfId="23529"/>
    <cellStyle name="Texto explicativo 15" xfId="23530"/>
    <cellStyle name="Texto explicativo 16" xfId="23531"/>
    <cellStyle name="Texto explicativo 17" xfId="23532"/>
    <cellStyle name="Texto explicativo 18" xfId="23524"/>
    <cellStyle name="Texto explicativo 2" xfId="23533"/>
    <cellStyle name="Texto explicativo 2 2" xfId="23534"/>
    <cellStyle name="Texto explicativo 2 2 2" xfId="23535"/>
    <cellStyle name="Texto explicativo 2 3" xfId="23536"/>
    <cellStyle name="Texto explicativo 2 3 2" xfId="23537"/>
    <cellStyle name="Texto explicativo 2 4" xfId="23538"/>
    <cellStyle name="Texto explicativo 2 5" xfId="23539"/>
    <cellStyle name="Texto explicativo 2 6" xfId="23540"/>
    <cellStyle name="Texto explicativo 2 7" xfId="23541"/>
    <cellStyle name="Texto explicativo 3" xfId="23542"/>
    <cellStyle name="Texto explicativo 3 2" xfId="23543"/>
    <cellStyle name="Texto explicativo 3 2 2" xfId="23544"/>
    <cellStyle name="Texto explicativo 3 3" xfId="23545"/>
    <cellStyle name="Texto explicativo 3 4" xfId="23546"/>
    <cellStyle name="Texto explicativo 3 5" xfId="23547"/>
    <cellStyle name="Texto explicativo 3 6" xfId="23548"/>
    <cellStyle name="Texto explicativo 4" xfId="23549"/>
    <cellStyle name="Texto explicativo 4 2" xfId="23550"/>
    <cellStyle name="Texto explicativo 4 2 2" xfId="23551"/>
    <cellStyle name="Texto explicativo 4 3" xfId="23552"/>
    <cellStyle name="Texto explicativo 4 4" xfId="23553"/>
    <cellStyle name="Texto explicativo 5" xfId="23554"/>
    <cellStyle name="Texto explicativo 5 2" xfId="23555"/>
    <cellStyle name="Texto explicativo 5 3" xfId="23556"/>
    <cellStyle name="Texto explicativo 6" xfId="23557"/>
    <cellStyle name="Texto explicativo 7" xfId="23558"/>
    <cellStyle name="Texto explicativo 8" xfId="23559"/>
    <cellStyle name="Texto explicativo 9" xfId="23560"/>
    <cellStyle name="Title" xfId="23561"/>
    <cellStyle name="Title 2" xfId="23562"/>
    <cellStyle name="Title 2 2" xfId="23563"/>
    <cellStyle name="Title 3" xfId="23564"/>
    <cellStyle name="Title 3 2" xfId="23565"/>
    <cellStyle name="Title 4" xfId="23566"/>
    <cellStyle name="Title 5" xfId="23567"/>
    <cellStyle name="Title 6" xfId="23568"/>
    <cellStyle name="Title 7" xfId="23569"/>
    <cellStyle name="Title 8" xfId="23570"/>
    <cellStyle name="Título 1 10" xfId="23573"/>
    <cellStyle name="Título 1 11" xfId="23574"/>
    <cellStyle name="Título 1 12" xfId="23575"/>
    <cellStyle name="Título 1 13" xfId="23576"/>
    <cellStyle name="Título 1 14" xfId="23577"/>
    <cellStyle name="Título 1 15" xfId="23578"/>
    <cellStyle name="Título 1 16" xfId="23579"/>
    <cellStyle name="Título 1 17" xfId="23580"/>
    <cellStyle name="Título 1 18" xfId="23572"/>
    <cellStyle name="Título 1 19" xfId="26190"/>
    <cellStyle name="Título 1 2" xfId="23581"/>
    <cellStyle name="Título 1 2 2" xfId="23582"/>
    <cellStyle name="Título 1 2 2 2" xfId="23583"/>
    <cellStyle name="Título 1 2 3" xfId="23584"/>
    <cellStyle name="Título 1 2 3 2" xfId="23585"/>
    <cellStyle name="Título 1 2 4" xfId="23586"/>
    <cellStyle name="Título 1 2 5" xfId="23587"/>
    <cellStyle name="Título 1 2 6" xfId="23588"/>
    <cellStyle name="Título 1 2 7" xfId="23589"/>
    <cellStyle name="Título 1 2 8" xfId="23590"/>
    <cellStyle name="Título 1 3" xfId="23591"/>
    <cellStyle name="Título 1 3 2" xfId="23592"/>
    <cellStyle name="Título 1 3 3" xfId="23593"/>
    <cellStyle name="Título 1 3 4" xfId="23594"/>
    <cellStyle name="Título 1 3 5" xfId="23595"/>
    <cellStyle name="Título 1 3 6" xfId="23596"/>
    <cellStyle name="Título 1 4" xfId="23597"/>
    <cellStyle name="Título 1 4 2" xfId="23598"/>
    <cellStyle name="Título 1 4 3" xfId="23599"/>
    <cellStyle name="Título 1 4 4" xfId="23600"/>
    <cellStyle name="Título 1 5" xfId="23601"/>
    <cellStyle name="Título 1 5 2" xfId="23602"/>
    <cellStyle name="Título 1 5 3" xfId="23603"/>
    <cellStyle name="Título 1 6" xfId="23604"/>
    <cellStyle name="Título 1 7" xfId="23605"/>
    <cellStyle name="Título 1 8" xfId="23606"/>
    <cellStyle name="Título 1 9" xfId="23607"/>
    <cellStyle name="Título 10" xfId="23608"/>
    <cellStyle name="Título 11" xfId="23609"/>
    <cellStyle name="Título 12" xfId="23610"/>
    <cellStyle name="Título 13" xfId="23611"/>
    <cellStyle name="Título 14" xfId="23612"/>
    <cellStyle name="Título 15" xfId="23613"/>
    <cellStyle name="Título 16" xfId="23614"/>
    <cellStyle name="Título 17" xfId="23615"/>
    <cellStyle name="Título 18" xfId="23616"/>
    <cellStyle name="Título 19" xfId="23617"/>
    <cellStyle name="Título 2 10" xfId="23619"/>
    <cellStyle name="Título 2 11" xfId="23620"/>
    <cellStyle name="Título 2 12" xfId="23621"/>
    <cellStyle name="Título 2 13" xfId="23622"/>
    <cellStyle name="Título 2 14" xfId="23623"/>
    <cellStyle name="Título 2 15" xfId="23624"/>
    <cellStyle name="Título 2 16" xfId="23625"/>
    <cellStyle name="Título 2 17" xfId="23626"/>
    <cellStyle name="Título 2 18" xfId="23618"/>
    <cellStyle name="Título 2 19" xfId="26191"/>
    <cellStyle name="Título 2 2" xfId="23627"/>
    <cellStyle name="Título 2 2 2" xfId="23628"/>
    <cellStyle name="Título 2 2 2 2" xfId="23629"/>
    <cellStyle name="Título 2 2 3" xfId="23630"/>
    <cellStyle name="Título 2 2 3 2" xfId="23631"/>
    <cellStyle name="Título 2 2 4" xfId="23632"/>
    <cellStyle name="Título 2 2 5" xfId="23633"/>
    <cellStyle name="Título 2 2 6" xfId="23634"/>
    <cellStyle name="Título 2 2 7" xfId="23635"/>
    <cellStyle name="Título 2 2 8" xfId="23636"/>
    <cellStyle name="Título 2 3" xfId="23637"/>
    <cellStyle name="Título 2 3 2" xfId="23638"/>
    <cellStyle name="Título 2 3 3" xfId="23639"/>
    <cellStyle name="Título 2 3 4" xfId="23640"/>
    <cellStyle name="Título 2 3 5" xfId="23641"/>
    <cellStyle name="Título 2 3 6" xfId="23642"/>
    <cellStyle name="Título 2 4" xfId="23643"/>
    <cellStyle name="Título 2 4 2" xfId="23644"/>
    <cellStyle name="Título 2 4 3" xfId="23645"/>
    <cellStyle name="Título 2 4 4" xfId="23646"/>
    <cellStyle name="Título 2 5" xfId="23647"/>
    <cellStyle name="Título 2 5 2" xfId="23648"/>
    <cellStyle name="Título 2 5 3" xfId="23649"/>
    <cellStyle name="Título 2 6" xfId="23650"/>
    <cellStyle name="Título 2 7" xfId="23651"/>
    <cellStyle name="Título 2 8" xfId="23652"/>
    <cellStyle name="Título 2 9" xfId="23653"/>
    <cellStyle name="Título 20" xfId="23571"/>
    <cellStyle name="Título 3 10" xfId="23655"/>
    <cellStyle name="Título 3 11" xfId="23656"/>
    <cellStyle name="Título 3 12" xfId="23657"/>
    <cellStyle name="Título 3 13" xfId="23658"/>
    <cellStyle name="Título 3 14" xfId="23659"/>
    <cellStyle name="Título 3 15" xfId="23660"/>
    <cellStyle name="Título 3 16" xfId="23661"/>
    <cellStyle name="Título 3 17" xfId="23662"/>
    <cellStyle name="Título 3 18" xfId="23654"/>
    <cellStyle name="Título 3 19" xfId="26192"/>
    <cellStyle name="Título 3 2" xfId="23663"/>
    <cellStyle name="Título 3 2 2" xfId="23664"/>
    <cellStyle name="Título 3 2 2 2" xfId="23665"/>
    <cellStyle name="Título 3 2 3" xfId="23666"/>
    <cellStyle name="Título 3 2 3 2" xfId="23667"/>
    <cellStyle name="Título 3 2 4" xfId="23668"/>
    <cellStyle name="Título 3 2 5" xfId="23669"/>
    <cellStyle name="Título 3 2 6" xfId="23670"/>
    <cellStyle name="Título 3 2 7" xfId="23671"/>
    <cellStyle name="Título 3 2 8" xfId="23672"/>
    <cellStyle name="Título 3 3" xfId="23673"/>
    <cellStyle name="Título 3 3 2" xfId="23674"/>
    <cellStyle name="Título 3 3 3" xfId="23675"/>
    <cellStyle name="Título 3 3 4" xfId="23676"/>
    <cellStyle name="Título 3 3 5" xfId="23677"/>
    <cellStyle name="Título 3 3 6" xfId="23678"/>
    <cellStyle name="Título 3 4" xfId="23679"/>
    <cellStyle name="Título 3 4 2" xfId="23680"/>
    <cellStyle name="Título 3 4 3" xfId="23681"/>
    <cellStyle name="Título 3 4 4" xfId="23682"/>
    <cellStyle name="Título 3 5" xfId="23683"/>
    <cellStyle name="Título 3 5 2" xfId="23684"/>
    <cellStyle name="Título 3 5 3" xfId="23685"/>
    <cellStyle name="Título 3 6" xfId="23686"/>
    <cellStyle name="Título 3 7" xfId="23687"/>
    <cellStyle name="Título 3 8" xfId="23688"/>
    <cellStyle name="Título 3 9" xfId="23689"/>
    <cellStyle name="Título 4" xfId="23690"/>
    <cellStyle name="Título 4 2" xfId="23691"/>
    <cellStyle name="Título 4 2 2" xfId="23692"/>
    <cellStyle name="Título 4 3" xfId="23693"/>
    <cellStyle name="Título 4 3 2" xfId="23694"/>
    <cellStyle name="Título 4 4" xfId="23695"/>
    <cellStyle name="Título 4 5" xfId="23696"/>
    <cellStyle name="Título 4 6" xfId="23697"/>
    <cellStyle name="Título 4 7" xfId="23698"/>
    <cellStyle name="Título 5" xfId="23699"/>
    <cellStyle name="Título 5 2" xfId="23700"/>
    <cellStyle name="Título 5 3" xfId="23701"/>
    <cellStyle name="Título 5 4" xfId="23702"/>
    <cellStyle name="Título 5 5" xfId="23703"/>
    <cellStyle name="Título 5 6" xfId="23704"/>
    <cellStyle name="Título 6" xfId="23705"/>
    <cellStyle name="Título 6 2" xfId="23706"/>
    <cellStyle name="Título 6 3" xfId="23707"/>
    <cellStyle name="Título 6 4" xfId="23708"/>
    <cellStyle name="Título 7" xfId="23709"/>
    <cellStyle name="Título 7 2" xfId="23710"/>
    <cellStyle name="Título 7 3" xfId="23711"/>
    <cellStyle name="Título 8" xfId="23712"/>
    <cellStyle name="Título 9" xfId="23713"/>
    <cellStyle name="Total 10" xfId="23715"/>
    <cellStyle name="Total 10 2" xfId="23716"/>
    <cellStyle name="Total 10 2 2" xfId="23717"/>
    <cellStyle name="Total 10 3" xfId="23718"/>
    <cellStyle name="Total 10 3 2" xfId="23719"/>
    <cellStyle name="Total 10 4" xfId="23720"/>
    <cellStyle name="Total 10 5" xfId="23721"/>
    <cellStyle name="Total 10 6" xfId="23722"/>
    <cellStyle name="Total 100" xfId="23723"/>
    <cellStyle name="Total 101" xfId="23724"/>
    <cellStyle name="Total 102" xfId="23725"/>
    <cellStyle name="Total 103" xfId="23726"/>
    <cellStyle name="Total 104" xfId="23727"/>
    <cellStyle name="Total 105" xfId="23714"/>
    <cellStyle name="Total 11" xfId="23728"/>
    <cellStyle name="Total 11 2" xfId="23729"/>
    <cellStyle name="Total 11 2 2" xfId="23730"/>
    <cellStyle name="Total 11 3" xfId="23731"/>
    <cellStyle name="Total 11 4" xfId="23732"/>
    <cellStyle name="Total 11 5" xfId="23733"/>
    <cellStyle name="Total 11 6" xfId="23734"/>
    <cellStyle name="Total 12" xfId="23735"/>
    <cellStyle name="Total 12 2" xfId="23736"/>
    <cellStyle name="Total 12 2 2" xfId="23737"/>
    <cellStyle name="Total 12 3" xfId="23738"/>
    <cellStyle name="Total 12 4" xfId="23739"/>
    <cellStyle name="Total 13" xfId="23740"/>
    <cellStyle name="Total 13 2" xfId="23741"/>
    <cellStyle name="Total 13 3" xfId="23742"/>
    <cellStyle name="Total 13 4" xfId="23743"/>
    <cellStyle name="Total 14" xfId="23744"/>
    <cellStyle name="Total 14 2" xfId="23745"/>
    <cellStyle name="Total 14 3" xfId="23746"/>
    <cellStyle name="Total 14 4" xfId="23747"/>
    <cellStyle name="Total 15" xfId="23748"/>
    <cellStyle name="Total 15 2" xfId="23749"/>
    <cellStyle name="Total 15 3" xfId="23750"/>
    <cellStyle name="Total 15 4" xfId="23751"/>
    <cellStyle name="Total 16" xfId="23752"/>
    <cellStyle name="Total 16 2" xfId="23753"/>
    <cellStyle name="Total 16 3" xfId="23754"/>
    <cellStyle name="Total 16 4" xfId="23755"/>
    <cellStyle name="Total 17" xfId="23756"/>
    <cellStyle name="Total 17 2" xfId="23757"/>
    <cellStyle name="Total 17 3" xfId="23758"/>
    <cellStyle name="Total 18" xfId="23759"/>
    <cellStyle name="Total 18 2" xfId="23760"/>
    <cellStyle name="Total 18 3" xfId="23761"/>
    <cellStyle name="Total 19" xfId="23762"/>
    <cellStyle name="Total 19 2" xfId="23763"/>
    <cellStyle name="Total 19 3" xfId="23764"/>
    <cellStyle name="Total 2" xfId="68"/>
    <cellStyle name="Total 2 10" xfId="23765"/>
    <cellStyle name="Total 2 2" xfId="23766"/>
    <cellStyle name="Total 2 2 2" xfId="23767"/>
    <cellStyle name="Total 2 2 3" xfId="23768"/>
    <cellStyle name="Total 2 3" xfId="23769"/>
    <cellStyle name="Total 2 3 2" xfId="23770"/>
    <cellStyle name="Total 2 3 3" xfId="23771"/>
    <cellStyle name="Total 2 4" xfId="23772"/>
    <cellStyle name="Total 2 4 2" xfId="23773"/>
    <cellStyle name="Total 2 5" xfId="23774"/>
    <cellStyle name="Total 2 5 2" xfId="23775"/>
    <cellStyle name="Total 2 6" xfId="23776"/>
    <cellStyle name="Total 2 7" xfId="23777"/>
    <cellStyle name="Total 2 8" xfId="23778"/>
    <cellStyle name="Total 2 9" xfId="23779"/>
    <cellStyle name="Total 20" xfId="23780"/>
    <cellStyle name="Total 20 2" xfId="23781"/>
    <cellStyle name="Total 20 3" xfId="23782"/>
    <cellStyle name="Total 21" xfId="23783"/>
    <cellStyle name="Total 21 2" xfId="23784"/>
    <cellStyle name="Total 21 3" xfId="23785"/>
    <cellStyle name="Total 22" xfId="23786"/>
    <cellStyle name="Total 22 2" xfId="23787"/>
    <cellStyle name="Total 22 3" xfId="23788"/>
    <cellStyle name="Total 23" xfId="23789"/>
    <cellStyle name="Total 23 2" xfId="23790"/>
    <cellStyle name="Total 23 3" xfId="23791"/>
    <cellStyle name="Total 24" xfId="23792"/>
    <cellStyle name="Total 24 2" xfId="23793"/>
    <cellStyle name="Total 24 3" xfId="23794"/>
    <cellStyle name="Total 25" xfId="23795"/>
    <cellStyle name="Total 25 2" xfId="23796"/>
    <cellStyle name="Total 25 3" xfId="23797"/>
    <cellStyle name="Total 26" xfId="23798"/>
    <cellStyle name="Total 26 2" xfId="23799"/>
    <cellStyle name="Total 26 3" xfId="23800"/>
    <cellStyle name="Total 27" xfId="23801"/>
    <cellStyle name="Total 27 2" xfId="23802"/>
    <cellStyle name="Total 27 3" xfId="23803"/>
    <cellStyle name="Total 28" xfId="23804"/>
    <cellStyle name="Total 28 2" xfId="23805"/>
    <cellStyle name="Total 28 3" xfId="23806"/>
    <cellStyle name="Total 29" xfId="23807"/>
    <cellStyle name="Total 29 2" xfId="23808"/>
    <cellStyle name="Total 29 2 2" xfId="23809"/>
    <cellStyle name="Total 29 3" xfId="23810"/>
    <cellStyle name="Total 29 4" xfId="23811"/>
    <cellStyle name="Total 29 5" xfId="23812"/>
    <cellStyle name="Total 3" xfId="23813"/>
    <cellStyle name="Total 3 2" xfId="23814"/>
    <cellStyle name="Total 3 2 2" xfId="23815"/>
    <cellStyle name="Total 3 3" xfId="23816"/>
    <cellStyle name="Total 3 3 2" xfId="23817"/>
    <cellStyle name="Total 3 4" xfId="23818"/>
    <cellStyle name="Total 3 5" xfId="23819"/>
    <cellStyle name="Total 3 6" xfId="23820"/>
    <cellStyle name="Total 3 7" xfId="23821"/>
    <cellStyle name="Total 30" xfId="23822"/>
    <cellStyle name="Total 30 2" xfId="23823"/>
    <cellStyle name="Total 30 2 2" xfId="23824"/>
    <cellStyle name="Total 30 3" xfId="23825"/>
    <cellStyle name="Total 30 4" xfId="23826"/>
    <cellStyle name="Total 30 5" xfId="23827"/>
    <cellStyle name="Total 31" xfId="23828"/>
    <cellStyle name="Total 31 2" xfId="23829"/>
    <cellStyle name="Total 31 2 2" xfId="23830"/>
    <cellStyle name="Total 31 3" xfId="23831"/>
    <cellStyle name="Total 31 4" xfId="23832"/>
    <cellStyle name="Total 31 5" xfId="23833"/>
    <cellStyle name="Total 32" xfId="23834"/>
    <cellStyle name="Total 32 2" xfId="23835"/>
    <cellStyle name="Total 32 2 2" xfId="23836"/>
    <cellStyle name="Total 32 3" xfId="23837"/>
    <cellStyle name="Total 32 4" xfId="23838"/>
    <cellStyle name="Total 32 5" xfId="23839"/>
    <cellStyle name="Total 33" xfId="23840"/>
    <cellStyle name="Total 33 2" xfId="23841"/>
    <cellStyle name="Total 33 2 2" xfId="23842"/>
    <cellStyle name="Total 33 3" xfId="23843"/>
    <cellStyle name="Total 33 4" xfId="23844"/>
    <cellStyle name="Total 33 5" xfId="23845"/>
    <cellStyle name="Total 34" xfId="23846"/>
    <cellStyle name="Total 34 2" xfId="23847"/>
    <cellStyle name="Total 34 2 2" xfId="23848"/>
    <cellStyle name="Total 34 3" xfId="23849"/>
    <cellStyle name="Total 35" xfId="23850"/>
    <cellStyle name="Total 35 2" xfId="23851"/>
    <cellStyle name="Total 35 2 2" xfId="23852"/>
    <cellStyle name="Total 35 3" xfId="23853"/>
    <cellStyle name="Total 36" xfId="23854"/>
    <cellStyle name="Total 36 2" xfId="23855"/>
    <cellStyle name="Total 36 3" xfId="23856"/>
    <cellStyle name="Total 37" xfId="23857"/>
    <cellStyle name="Total 37 2" xfId="23858"/>
    <cellStyle name="Total 37 3" xfId="23859"/>
    <cellStyle name="Total 38" xfId="23860"/>
    <cellStyle name="Total 38 2" xfId="23861"/>
    <cellStyle name="Total 38 3" xfId="23862"/>
    <cellStyle name="Total 39" xfId="23863"/>
    <cellStyle name="Total 39 2" xfId="23864"/>
    <cellStyle name="Total 39 3" xfId="23865"/>
    <cellStyle name="Total 4" xfId="23866"/>
    <cellStyle name="Total 4 2" xfId="23867"/>
    <cellStyle name="Total 4 2 2" xfId="23868"/>
    <cellStyle name="Total 4 3" xfId="23869"/>
    <cellStyle name="Total 4 3 2" xfId="23870"/>
    <cellStyle name="Total 4 4" xfId="23871"/>
    <cellStyle name="Total 4 5" xfId="23872"/>
    <cellStyle name="Total 4 6" xfId="23873"/>
    <cellStyle name="Total 4 7" xfId="23874"/>
    <cellStyle name="Total 40" xfId="23875"/>
    <cellStyle name="Total 40 2" xfId="23876"/>
    <cellStyle name="Total 40 3" xfId="23877"/>
    <cellStyle name="Total 41" xfId="23878"/>
    <cellStyle name="Total 41 2" xfId="23879"/>
    <cellStyle name="Total 41 3" xfId="23880"/>
    <cellStyle name="Total 42" xfId="23881"/>
    <cellStyle name="Total 42 2" xfId="23882"/>
    <cellStyle name="Total 42 3" xfId="23883"/>
    <cellStyle name="Total 43" xfId="23884"/>
    <cellStyle name="Total 43 2" xfId="23885"/>
    <cellStyle name="Total 43 3" xfId="23886"/>
    <cellStyle name="Total 44" xfId="23887"/>
    <cellStyle name="Total 44 2" xfId="23888"/>
    <cellStyle name="Total 44 3" xfId="23889"/>
    <cellStyle name="Total 45" xfId="23890"/>
    <cellStyle name="Total 45 2" xfId="23891"/>
    <cellStyle name="Total 45 3" xfId="23892"/>
    <cellStyle name="Total 46" xfId="23893"/>
    <cellStyle name="Total 46 2" xfId="23894"/>
    <cellStyle name="Total 46 3" xfId="23895"/>
    <cellStyle name="Total 47" xfId="23896"/>
    <cellStyle name="Total 47 2" xfId="23897"/>
    <cellStyle name="Total 47 3" xfId="23898"/>
    <cellStyle name="Total 48" xfId="23899"/>
    <cellStyle name="Total 48 2" xfId="23900"/>
    <cellStyle name="Total 48 3" xfId="23901"/>
    <cellStyle name="Total 49" xfId="23902"/>
    <cellStyle name="Total 49 2" xfId="23903"/>
    <cellStyle name="Total 5" xfId="23904"/>
    <cellStyle name="Total 5 2" xfId="23905"/>
    <cellStyle name="Total 5 2 2" xfId="23906"/>
    <cellStyle name="Total 5 3" xfId="23907"/>
    <cellStyle name="Total 5 3 2" xfId="23908"/>
    <cellStyle name="Total 5 4" xfId="23909"/>
    <cellStyle name="Total 5 5" xfId="23910"/>
    <cellStyle name="Total 5 6" xfId="23911"/>
    <cellStyle name="Total 5 7" xfId="23912"/>
    <cellStyle name="Total 50" xfId="23913"/>
    <cellStyle name="Total 50 2" xfId="23914"/>
    <cellStyle name="Total 51" xfId="23915"/>
    <cellStyle name="Total 51 2" xfId="23916"/>
    <cellStyle name="Total 52" xfId="23917"/>
    <cellStyle name="Total 52 2" xfId="23918"/>
    <cellStyle name="Total 53" xfId="23919"/>
    <cellStyle name="Total 53 2" xfId="23920"/>
    <cellStyle name="Total 54" xfId="23921"/>
    <cellStyle name="Total 54 2" xfId="23922"/>
    <cellStyle name="Total 55" xfId="23923"/>
    <cellStyle name="Total 55 2" xfId="23924"/>
    <cellStyle name="Total 56" xfId="23925"/>
    <cellStyle name="Total 56 2" xfId="23926"/>
    <cellStyle name="Total 57" xfId="23927"/>
    <cellStyle name="Total 57 2" xfId="23928"/>
    <cellStyle name="Total 58" xfId="23929"/>
    <cellStyle name="Total 58 2" xfId="23930"/>
    <cellStyle name="Total 59" xfId="23931"/>
    <cellStyle name="Total 6" xfId="23932"/>
    <cellStyle name="Total 6 2" xfId="23933"/>
    <cellStyle name="Total 6 2 2" xfId="23934"/>
    <cellStyle name="Total 6 3" xfId="23935"/>
    <cellStyle name="Total 6 3 2" xfId="23936"/>
    <cellStyle name="Total 6 4" xfId="23937"/>
    <cellStyle name="Total 6 5" xfId="23938"/>
    <cellStyle name="Total 6 6" xfId="23939"/>
    <cellStyle name="Total 60" xfId="23940"/>
    <cellStyle name="Total 61" xfId="23941"/>
    <cellStyle name="Total 62" xfId="23942"/>
    <cellStyle name="Total 63" xfId="23943"/>
    <cellStyle name="Total 64" xfId="23944"/>
    <cellStyle name="Total 65" xfId="23945"/>
    <cellStyle name="Total 65 2" xfId="23946"/>
    <cellStyle name="Total 66" xfId="23947"/>
    <cellStyle name="Total 66 2" xfId="23948"/>
    <cellStyle name="Total 67" xfId="23949"/>
    <cellStyle name="Total 67 2" xfId="23950"/>
    <cellStyle name="Total 68" xfId="23951"/>
    <cellStyle name="Total 68 2" xfId="23952"/>
    <cellStyle name="Total 69" xfId="23953"/>
    <cellStyle name="Total 7" xfId="23954"/>
    <cellStyle name="Total 7 2" xfId="23955"/>
    <cellStyle name="Total 7 2 2" xfId="23956"/>
    <cellStyle name="Total 7 3" xfId="23957"/>
    <cellStyle name="Total 7 3 2" xfId="23958"/>
    <cellStyle name="Total 7 4" xfId="23959"/>
    <cellStyle name="Total 7 5" xfId="23960"/>
    <cellStyle name="Total 7 6" xfId="23961"/>
    <cellStyle name="Total 70" xfId="23962"/>
    <cellStyle name="Total 71" xfId="23963"/>
    <cellStyle name="Total 72" xfId="23964"/>
    <cellStyle name="Total 73" xfId="23965"/>
    <cellStyle name="Total 74" xfId="23966"/>
    <cellStyle name="Total 75" xfId="23967"/>
    <cellStyle name="Total 76" xfId="23968"/>
    <cellStyle name="Total 77" xfId="23969"/>
    <cellStyle name="Total 78" xfId="23970"/>
    <cellStyle name="Total 79" xfId="23971"/>
    <cellStyle name="Total 8" xfId="23972"/>
    <cellStyle name="Total 8 2" xfId="23973"/>
    <cellStyle name="Total 8 2 2" xfId="23974"/>
    <cellStyle name="Total 8 3" xfId="23975"/>
    <cellStyle name="Total 8 3 2" xfId="23976"/>
    <cellStyle name="Total 8 4" xfId="23977"/>
    <cellStyle name="Total 8 5" xfId="23978"/>
    <cellStyle name="Total 8 6" xfId="23979"/>
    <cellStyle name="Total 80" xfId="23980"/>
    <cellStyle name="Total 81" xfId="23981"/>
    <cellStyle name="Total 82" xfId="23982"/>
    <cellStyle name="Total 83" xfId="23983"/>
    <cellStyle name="Total 84" xfId="23984"/>
    <cellStyle name="Total 85" xfId="23985"/>
    <cellStyle name="Total 86" xfId="23986"/>
    <cellStyle name="Total 87" xfId="23987"/>
    <cellStyle name="Total 88" xfId="23988"/>
    <cellStyle name="Total 89" xfId="23989"/>
    <cellStyle name="Total 9" xfId="23990"/>
    <cellStyle name="Total 9 2" xfId="23991"/>
    <cellStyle name="Total 9 2 2" xfId="23992"/>
    <cellStyle name="Total 9 3" xfId="23993"/>
    <cellStyle name="Total 9 3 2" xfId="23994"/>
    <cellStyle name="Total 9 4" xfId="23995"/>
    <cellStyle name="Total 9 5" xfId="23996"/>
    <cellStyle name="Total 9 6" xfId="23997"/>
    <cellStyle name="Total 90" xfId="23998"/>
    <cellStyle name="Total 91" xfId="23999"/>
    <cellStyle name="Total 92" xfId="24000"/>
    <cellStyle name="Total 93" xfId="24001"/>
    <cellStyle name="Total 94" xfId="24002"/>
    <cellStyle name="Total 95" xfId="24003"/>
    <cellStyle name="Total 96" xfId="24004"/>
    <cellStyle name="Total 97" xfId="24005"/>
    <cellStyle name="Total 98" xfId="24006"/>
    <cellStyle name="Total 99" xfId="24007"/>
    <cellStyle name="Währung [0]_engagement pub" xfId="24008"/>
    <cellStyle name="Währung_engagement pub" xfId="24009"/>
    <cellStyle name="Warning Text" xfId="24010"/>
    <cellStyle name="Warning Text 10" xfId="24011"/>
    <cellStyle name="Warning Text 10 2" xfId="24012"/>
    <cellStyle name="Warning Text 11" xfId="24013"/>
    <cellStyle name="Warning Text 11 2" xfId="24014"/>
    <cellStyle name="Warning Text 12" xfId="24015"/>
    <cellStyle name="Warning Text 12 2" xfId="24016"/>
    <cellStyle name="Warning Text 13" xfId="24017"/>
    <cellStyle name="Warning Text 13 2" xfId="24018"/>
    <cellStyle name="Warning Text 14" xfId="24019"/>
    <cellStyle name="Warning Text 14 2" xfId="24020"/>
    <cellStyle name="Warning Text 15" xfId="24021"/>
    <cellStyle name="Warning Text 16" xfId="24022"/>
    <cellStyle name="Warning Text 17" xfId="24023"/>
    <cellStyle name="Warning Text 18" xfId="24024"/>
    <cellStyle name="Warning Text 19" xfId="24025"/>
    <cellStyle name="Warning Text 2" xfId="24026"/>
    <cellStyle name="Warning Text 2 2" xfId="24027"/>
    <cellStyle name="Warning Text 2 2 2" xfId="24028"/>
    <cellStyle name="Warning Text 2 2 2 2" xfId="24029"/>
    <cellStyle name="Warning Text 2 2 3" xfId="24030"/>
    <cellStyle name="Warning Text 2 2 4" xfId="24031"/>
    <cellStyle name="Warning Text 2 3" xfId="24032"/>
    <cellStyle name="Warning Text 2 3 2" xfId="24033"/>
    <cellStyle name="Warning Text 2 4" xfId="24034"/>
    <cellStyle name="Warning Text 2 5" xfId="24035"/>
    <cellStyle name="Warning Text 2 6" xfId="24036"/>
    <cellStyle name="Warning Text 2 7" xfId="24037"/>
    <cellStyle name="Warning Text 2 8" xfId="24038"/>
    <cellStyle name="Warning Text 20" xfId="24039"/>
    <cellStyle name="Warning Text 21" xfId="24040"/>
    <cellStyle name="Warning Text 22" xfId="24041"/>
    <cellStyle name="Warning Text 23" xfId="24042"/>
    <cellStyle name="Warning Text 24" xfId="24043"/>
    <cellStyle name="Warning Text 25" xfId="24044"/>
    <cellStyle name="Warning Text 26" xfId="24045"/>
    <cellStyle name="Warning Text 3" xfId="24046"/>
    <cellStyle name="Warning Text 3 2" xfId="24047"/>
    <cellStyle name="Warning Text 3 3" xfId="24048"/>
    <cellStyle name="Warning Text 3 4" xfId="24049"/>
    <cellStyle name="Warning Text 4" xfId="24050"/>
    <cellStyle name="Warning Text 4 2" xfId="24051"/>
    <cellStyle name="Warning Text 4 3" xfId="24052"/>
    <cellStyle name="Warning Text 4 4" xfId="24053"/>
    <cellStyle name="Warning Text 5" xfId="24054"/>
    <cellStyle name="Warning Text 5 2" xfId="24055"/>
    <cellStyle name="Warning Text 5 3" xfId="24056"/>
    <cellStyle name="Warning Text 6" xfId="24057"/>
    <cellStyle name="Warning Text 6 2" xfId="24058"/>
    <cellStyle name="Warning Text 7" xfId="24059"/>
    <cellStyle name="Warning Text 7 2" xfId="24060"/>
    <cellStyle name="Warning Text 8" xfId="24061"/>
    <cellStyle name="Warning Text 8 2" xfId="24062"/>
    <cellStyle name="Warning Text 9" xfId="24063"/>
    <cellStyle name="Warning Text 9 2" xfId="24064"/>
    <cellStyle name="Warning Text_Hoja12" xfId="24065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101342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0075"/>
          <a:ext cx="762000" cy="291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68"/>
  <sheetViews>
    <sheetView workbookViewId="0">
      <selection activeCell="C33" sqref="C33"/>
    </sheetView>
  </sheetViews>
  <sheetFormatPr baseColWidth="10" defaultRowHeight="15"/>
  <cols>
    <col min="2" max="2" width="15.28515625" bestFit="1" customWidth="1"/>
    <col min="3" max="3" width="14.7109375" bestFit="1" customWidth="1"/>
    <col min="4" max="4" width="11.140625" customWidth="1"/>
    <col min="5" max="5" width="6.7109375" customWidth="1"/>
    <col min="6" max="6" width="12.140625" bestFit="1" customWidth="1"/>
    <col min="7" max="15" width="6.7109375" customWidth="1"/>
  </cols>
  <sheetData>
    <row r="2" spans="1:3">
      <c r="A2" s="10" t="s">
        <v>47</v>
      </c>
      <c r="B2" s="10">
        <v>3</v>
      </c>
    </row>
    <row r="3" spans="1:3">
      <c r="A3" s="5"/>
      <c r="B3" s="5" t="str">
        <f>VLOOKUP(B2,A17:B28,2,0)</f>
        <v>Mar</v>
      </c>
      <c r="C3" s="5" t="str">
        <f>MID(B30,6,8)</f>
        <v>Acum Mar</v>
      </c>
    </row>
    <row r="5" spans="1:3">
      <c r="A5" s="10" t="s">
        <v>48</v>
      </c>
      <c r="B5" s="10">
        <v>6</v>
      </c>
    </row>
    <row r="6" spans="1:3">
      <c r="A6" s="5"/>
      <c r="B6" s="5" t="str">
        <f>VLOOKUP(B5,A17:B31,2,0)</f>
        <v>Jun</v>
      </c>
      <c r="C6" s="5" t="str">
        <f>MID(B35,6,8)</f>
        <v>Acum Jun</v>
      </c>
    </row>
    <row r="8" spans="1:3">
      <c r="A8" s="10" t="s">
        <v>49</v>
      </c>
      <c r="B8" s="10">
        <v>9</v>
      </c>
    </row>
    <row r="9" spans="1:3">
      <c r="A9" s="5"/>
      <c r="B9" s="5" t="str">
        <f>VLOOKUP(B8,A17:B34,2,0)</f>
        <v>Sep</v>
      </c>
      <c r="C9" s="5" t="str">
        <f>MID(B40,6,8)</f>
        <v>Acum Sep</v>
      </c>
    </row>
    <row r="11" spans="1:3">
      <c r="A11" s="10" t="s">
        <v>50</v>
      </c>
      <c r="B11" s="10">
        <v>12</v>
      </c>
    </row>
    <row r="12" spans="1:3">
      <c r="A12" s="5"/>
      <c r="B12" s="5" t="str">
        <f>VLOOKUP(B11,A17:B34,2,0)</f>
        <v>Dic</v>
      </c>
      <c r="C12" s="5" t="str">
        <f>MID(B45,6,8)</f>
        <v>Acum Dic</v>
      </c>
    </row>
    <row r="14" spans="1:3">
      <c r="A14" t="s">
        <v>23</v>
      </c>
      <c r="B14">
        <v>2014</v>
      </c>
    </row>
    <row r="15" spans="1:3">
      <c r="A15" t="s">
        <v>24</v>
      </c>
      <c r="B15">
        <f>+B14-1</f>
        <v>2013</v>
      </c>
    </row>
    <row r="17" spans="1:2">
      <c r="A17">
        <v>1</v>
      </c>
      <c r="B17" t="s">
        <v>10</v>
      </c>
    </row>
    <row r="18" spans="1:2">
      <c r="A18">
        <v>2</v>
      </c>
      <c r="B18" t="s">
        <v>11</v>
      </c>
    </row>
    <row r="19" spans="1:2">
      <c r="A19">
        <v>3</v>
      </c>
      <c r="B19" t="s">
        <v>12</v>
      </c>
    </row>
    <row r="20" spans="1:2">
      <c r="A20">
        <v>4</v>
      </c>
      <c r="B20" t="s">
        <v>13</v>
      </c>
    </row>
    <row r="21" spans="1:2">
      <c r="A21">
        <v>5</v>
      </c>
      <c r="B21" t="s">
        <v>14</v>
      </c>
    </row>
    <row r="22" spans="1:2">
      <c r="A22">
        <v>6</v>
      </c>
      <c r="B22" t="s">
        <v>15</v>
      </c>
    </row>
    <row r="23" spans="1:2">
      <c r="A23">
        <v>7</v>
      </c>
      <c r="B23" t="s">
        <v>16</v>
      </c>
    </row>
    <row r="24" spans="1:2">
      <c r="A24">
        <v>8</v>
      </c>
      <c r="B24" t="s">
        <v>17</v>
      </c>
    </row>
    <row r="25" spans="1:2">
      <c r="A25">
        <v>9</v>
      </c>
      <c r="B25" t="s">
        <v>18</v>
      </c>
    </row>
    <row r="26" spans="1:2">
      <c r="A26">
        <v>10</v>
      </c>
      <c r="B26" t="s">
        <v>19</v>
      </c>
    </row>
    <row r="27" spans="1:2">
      <c r="A27">
        <v>11</v>
      </c>
      <c r="B27" t="s">
        <v>20</v>
      </c>
    </row>
    <row r="28" spans="1:2">
      <c r="A28">
        <v>12</v>
      </c>
      <c r="B28" t="s">
        <v>21</v>
      </c>
    </row>
    <row r="29" spans="1:2">
      <c r="A29" s="10" t="s">
        <v>47</v>
      </c>
      <c r="B29" s="2"/>
    </row>
    <row r="30" spans="1:2">
      <c r="A30" s="2" t="s">
        <v>25</v>
      </c>
      <c r="B30" s="155" t="str">
        <f>CONCATENATE(B15," Acum"," ",B3)</f>
        <v>2013 Acum Mar</v>
      </c>
    </row>
    <row r="31" spans="1:2">
      <c r="B31" s="155" t="str">
        <f>CONCATENATE(B14," Acum"," ",B3)</f>
        <v>2014 Acum Mar</v>
      </c>
    </row>
    <row r="32" spans="1:2">
      <c r="B32" s="155" t="str">
        <f>CONCATENATE(B14,"P Acum"," ",B3)</f>
        <v>2014P Acum Mar</v>
      </c>
    </row>
    <row r="33" spans="1:3">
      <c r="B33" s="155" t="str">
        <f>CONCATENATE(B3," ",B14)</f>
        <v>Mar 2014</v>
      </c>
      <c r="C33" s="9" t="str">
        <f>CONCATENATE(C3," ",B14)</f>
        <v>Acum Mar 2014</v>
      </c>
    </row>
    <row r="34" spans="1:3">
      <c r="A34" s="10" t="s">
        <v>48</v>
      </c>
    </row>
    <row r="35" spans="1:3">
      <c r="A35" s="2" t="s">
        <v>25</v>
      </c>
      <c r="B35" s="155" t="str">
        <f>CONCATENATE(B15," Acum"," ",B6)</f>
        <v>2013 Acum Jun</v>
      </c>
    </row>
    <row r="36" spans="1:3">
      <c r="B36" s="155" t="str">
        <f>CONCATENATE(B14," Acum"," ",B6)</f>
        <v>2014 Acum Jun</v>
      </c>
    </row>
    <row r="37" spans="1:3">
      <c r="B37" s="155" t="str">
        <f>CONCATENATE(B14,"P Acum"," ",B6)</f>
        <v>2014P Acum Jun</v>
      </c>
    </row>
    <row r="38" spans="1:3">
      <c r="B38" s="155" t="str">
        <f>CONCATENATE(B6," ",B14)</f>
        <v>Jun 2014</v>
      </c>
      <c r="C38" s="9" t="str">
        <f>CONCATENATE(C6," ",B14)</f>
        <v>Acum Jun 2014</v>
      </c>
    </row>
    <row r="39" spans="1:3">
      <c r="A39" s="10" t="s">
        <v>49</v>
      </c>
    </row>
    <row r="40" spans="1:3">
      <c r="A40" s="2" t="s">
        <v>25</v>
      </c>
      <c r="B40" s="155" t="str">
        <f>CONCATENATE(B15," Acum"," ",B9)</f>
        <v>2013 Acum Sep</v>
      </c>
    </row>
    <row r="41" spans="1:3">
      <c r="B41" s="155" t="str">
        <f>CONCATENATE(B14," Acum"," ",B9)</f>
        <v>2014 Acum Sep</v>
      </c>
    </row>
    <row r="42" spans="1:3">
      <c r="B42" s="155" t="str">
        <f>CONCATENATE(B14,"P Acum"," ",B9)</f>
        <v>2014P Acum Sep</v>
      </c>
    </row>
    <row r="43" spans="1:3">
      <c r="B43" s="155" t="str">
        <f>CONCATENATE(B9," ",B14)</f>
        <v>Sep 2014</v>
      </c>
      <c r="C43" s="9" t="str">
        <f>CONCATENATE(C9," ",B14)</f>
        <v>Acum Sep 2014</v>
      </c>
    </row>
    <row r="44" spans="1:3">
      <c r="A44" s="10" t="s">
        <v>50</v>
      </c>
    </row>
    <row r="45" spans="1:3">
      <c r="A45" s="2" t="s">
        <v>25</v>
      </c>
      <c r="B45" s="155" t="str">
        <f>CONCATENATE(B15," Acum"," ",B12)</f>
        <v>2013 Acum Dic</v>
      </c>
    </row>
    <row r="46" spans="1:3">
      <c r="B46" s="155" t="str">
        <f>CONCATENATE(B14," Acum"," ",B12)</f>
        <v>2014 Acum Dic</v>
      </c>
    </row>
    <row r="47" spans="1:3">
      <c r="B47" s="155" t="str">
        <f>CONCATENATE(B14,"P Acum"," ",B12)</f>
        <v>2014P Acum Dic</v>
      </c>
    </row>
    <row r="48" spans="1:3">
      <c r="B48" s="155" t="str">
        <f>CONCATENATE(B12," ",B14)</f>
        <v>Dic 2014</v>
      </c>
      <c r="C48" s="9" t="str">
        <f>CONCATENATE(C12," ",B14)</f>
        <v>Acum Dic 2014</v>
      </c>
    </row>
    <row r="50" spans="1:15">
      <c r="A50" s="10" t="s">
        <v>47</v>
      </c>
    </row>
    <row r="51" spans="1:15" ht="15.75">
      <c r="A51" s="30" t="s">
        <v>46</v>
      </c>
      <c r="B51" s="30" t="s">
        <v>10</v>
      </c>
      <c r="C51" s="30" t="s">
        <v>11</v>
      </c>
      <c r="D51" s="30" t="s">
        <v>12</v>
      </c>
      <c r="E51" s="30" t="s">
        <v>13</v>
      </c>
      <c r="F51" s="30" t="s">
        <v>14</v>
      </c>
      <c r="G51" s="30" t="s">
        <v>15</v>
      </c>
      <c r="H51" s="30" t="s">
        <v>16</v>
      </c>
      <c r="I51" s="30" t="s">
        <v>17</v>
      </c>
      <c r="J51" s="30" t="s">
        <v>18</v>
      </c>
      <c r="K51" s="30" t="s">
        <v>19</v>
      </c>
      <c r="L51" s="30" t="s">
        <v>20</v>
      </c>
      <c r="M51" s="30" t="s">
        <v>21</v>
      </c>
      <c r="O51" s="30" t="s">
        <v>8</v>
      </c>
    </row>
    <row r="52" spans="1:15">
      <c r="A52" s="106">
        <v>2013</v>
      </c>
      <c r="B52" s="107">
        <v>25</v>
      </c>
      <c r="C52" s="107">
        <v>24</v>
      </c>
      <c r="D52" s="107">
        <v>23</v>
      </c>
      <c r="E52" s="107"/>
      <c r="F52" s="107"/>
      <c r="G52" s="107"/>
      <c r="H52" s="107"/>
      <c r="I52" s="107"/>
      <c r="J52" s="107"/>
      <c r="K52" s="107"/>
      <c r="L52" s="107"/>
      <c r="M52" s="107"/>
      <c r="O52" s="3">
        <f ca="1">SUM(OFFSET(A52,0,1,1,$B$2))</f>
        <v>72</v>
      </c>
    </row>
    <row r="53" spans="1:15">
      <c r="A53" s="106">
        <v>2014</v>
      </c>
      <c r="B53">
        <v>25</v>
      </c>
      <c r="C53">
        <v>24</v>
      </c>
      <c r="D53">
        <v>25</v>
      </c>
      <c r="O53" s="3">
        <f ca="1">SUM(OFFSET(A53,0,1,1,$B$2))</f>
        <v>74</v>
      </c>
    </row>
    <row r="55" spans="1:15">
      <c r="A55" s="10" t="s">
        <v>48</v>
      </c>
    </row>
    <row r="56" spans="1:15" ht="15.75">
      <c r="A56" s="30" t="s">
        <v>46</v>
      </c>
      <c r="B56" s="30" t="s">
        <v>10</v>
      </c>
      <c r="C56" s="30" t="s">
        <v>11</v>
      </c>
      <c r="D56" s="30" t="s">
        <v>12</v>
      </c>
      <c r="E56" s="30" t="s">
        <v>13</v>
      </c>
      <c r="F56" s="30" t="s">
        <v>14</v>
      </c>
      <c r="G56" s="30" t="s">
        <v>15</v>
      </c>
      <c r="H56" s="30" t="s">
        <v>16</v>
      </c>
      <c r="I56" s="30" t="s">
        <v>17</v>
      </c>
      <c r="J56" s="30" t="s">
        <v>18</v>
      </c>
      <c r="K56" s="30" t="s">
        <v>19</v>
      </c>
      <c r="L56" s="30" t="s">
        <v>20</v>
      </c>
      <c r="M56" s="30" t="s">
        <v>21</v>
      </c>
      <c r="O56" s="30" t="s">
        <v>8</v>
      </c>
    </row>
    <row r="57" spans="1:15">
      <c r="A57" s="106">
        <v>2013</v>
      </c>
      <c r="B57" s="107"/>
      <c r="C57" s="107"/>
      <c r="D57" s="107"/>
      <c r="E57" s="107">
        <v>26</v>
      </c>
      <c r="F57" s="107">
        <v>25</v>
      </c>
      <c r="G57" s="107">
        <v>23</v>
      </c>
      <c r="H57" s="107"/>
      <c r="I57" s="107"/>
      <c r="J57" s="107"/>
      <c r="K57" s="107"/>
      <c r="L57" s="107"/>
      <c r="M57" s="107"/>
      <c r="O57" s="3">
        <f ca="1">SUM(OFFSET(A57,0,1,1,$B$5))</f>
        <v>74</v>
      </c>
    </row>
    <row r="58" spans="1:15">
      <c r="A58" s="106">
        <v>2014</v>
      </c>
      <c r="E58">
        <v>24</v>
      </c>
      <c r="F58">
        <v>26</v>
      </c>
      <c r="G58">
        <v>22</v>
      </c>
      <c r="O58" s="3">
        <f ca="1">SUM(OFFSET(A58,0,1,1,$B$5))</f>
        <v>72</v>
      </c>
    </row>
    <row r="60" spans="1:15">
      <c r="A60" s="10" t="s">
        <v>49</v>
      </c>
    </row>
    <row r="61" spans="1:15" ht="15.75">
      <c r="A61" s="30" t="s">
        <v>46</v>
      </c>
      <c r="B61" s="30" t="s">
        <v>10</v>
      </c>
      <c r="C61" s="30" t="s">
        <v>11</v>
      </c>
      <c r="D61" s="30" t="s">
        <v>12</v>
      </c>
      <c r="E61" s="30" t="s">
        <v>13</v>
      </c>
      <c r="F61" s="30" t="s">
        <v>14</v>
      </c>
      <c r="G61" s="30" t="s">
        <v>15</v>
      </c>
      <c r="H61" s="30" t="s">
        <v>16</v>
      </c>
      <c r="I61" s="30" t="s">
        <v>17</v>
      </c>
      <c r="J61" s="30" t="s">
        <v>18</v>
      </c>
      <c r="K61" s="30" t="s">
        <v>19</v>
      </c>
      <c r="L61" s="30" t="s">
        <v>20</v>
      </c>
      <c r="M61" s="30" t="s">
        <v>21</v>
      </c>
      <c r="O61" s="30" t="s">
        <v>8</v>
      </c>
    </row>
    <row r="62" spans="1:15">
      <c r="A62" s="106">
        <v>2013</v>
      </c>
      <c r="B62" s="107"/>
      <c r="C62" s="107"/>
      <c r="D62" s="107"/>
      <c r="E62" s="107"/>
      <c r="F62" s="107"/>
      <c r="G62" s="107"/>
      <c r="H62" s="107">
        <v>25</v>
      </c>
      <c r="I62" s="107">
        <v>25</v>
      </c>
      <c r="J62" s="107">
        <v>25</v>
      </c>
      <c r="K62" s="107"/>
      <c r="L62" s="107"/>
      <c r="M62" s="107"/>
      <c r="O62" s="3">
        <f ca="1">SUM(OFFSET(A62,0,1,1,$B$8))</f>
        <v>75</v>
      </c>
    </row>
    <row r="63" spans="1:15">
      <c r="A63" s="106">
        <v>2014</v>
      </c>
      <c r="H63">
        <v>27</v>
      </c>
      <c r="I63">
        <v>24</v>
      </c>
      <c r="J63">
        <v>26</v>
      </c>
      <c r="O63" s="3">
        <f ca="1">SUM(OFFSET(A63,0,1,1,$B$8))</f>
        <v>77</v>
      </c>
    </row>
    <row r="65" spans="1:15">
      <c r="A65" s="10" t="s">
        <v>50</v>
      </c>
    </row>
    <row r="66" spans="1:15" ht="15.75">
      <c r="A66" s="30" t="s">
        <v>46</v>
      </c>
      <c r="B66" s="30" t="s">
        <v>10</v>
      </c>
      <c r="C66" s="30" t="s">
        <v>11</v>
      </c>
      <c r="D66" s="30" t="s">
        <v>12</v>
      </c>
      <c r="E66" s="30" t="s">
        <v>13</v>
      </c>
      <c r="F66" s="30" t="s">
        <v>14</v>
      </c>
      <c r="G66" s="30" t="s">
        <v>15</v>
      </c>
      <c r="H66" s="30" t="s">
        <v>16</v>
      </c>
      <c r="I66" s="30" t="s">
        <v>17</v>
      </c>
      <c r="J66" s="30" t="s">
        <v>18</v>
      </c>
      <c r="K66" s="30" t="s">
        <v>19</v>
      </c>
      <c r="L66" s="30" t="s">
        <v>20</v>
      </c>
      <c r="M66" s="30" t="s">
        <v>21</v>
      </c>
      <c r="O66" s="30" t="s">
        <v>8</v>
      </c>
    </row>
    <row r="67" spans="1:15">
      <c r="A67" s="106">
        <v>2013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>
        <v>26</v>
      </c>
      <c r="L67" s="107">
        <v>24</v>
      </c>
      <c r="M67" s="107">
        <v>25</v>
      </c>
      <c r="O67" s="3">
        <f ca="1">SUM(OFFSET(A67,0,1,1,$B$11))</f>
        <v>75</v>
      </c>
    </row>
    <row r="68" spans="1:15">
      <c r="A68" s="106">
        <v>2014</v>
      </c>
      <c r="K68">
        <v>26</v>
      </c>
      <c r="L68">
        <v>23</v>
      </c>
      <c r="M68">
        <v>25</v>
      </c>
      <c r="O68" s="3">
        <f ca="1">SUM(OFFSET(A68,0,1,1,$B$11))</f>
        <v>74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29"/>
  <sheetViews>
    <sheetView showGridLines="0" workbookViewId="0">
      <selection activeCell="D1" sqref="D1:D1048576"/>
    </sheetView>
  </sheetViews>
  <sheetFormatPr baseColWidth="10" defaultRowHeight="15"/>
  <cols>
    <col min="1" max="1" width="21.85546875" bestFit="1" customWidth="1"/>
    <col min="2" max="4" width="8.7109375" customWidth="1"/>
  </cols>
  <sheetData>
    <row r="3" spans="1:4" ht="18.75">
      <c r="A3" s="156"/>
      <c r="B3" s="177"/>
      <c r="C3" s="177"/>
      <c r="D3" s="178"/>
    </row>
    <row r="4" spans="1:4" ht="18.75">
      <c r="A4" s="157" t="s">
        <v>9</v>
      </c>
      <c r="B4" s="158">
        <v>2014</v>
      </c>
      <c r="C4" s="158">
        <v>2013</v>
      </c>
      <c r="D4" s="158" t="s">
        <v>31</v>
      </c>
    </row>
    <row r="5" spans="1:4">
      <c r="A5" s="159" t="s">
        <v>55</v>
      </c>
      <c r="B5" s="160">
        <f>'Org Acum 6'!B5-'Org Trim 1'!B5</f>
        <v>42699.344495000012</v>
      </c>
      <c r="C5" s="160">
        <f>'Org Acum 6'!C5-'Org Trim 1'!C5</f>
        <v>40704.320574000012</v>
      </c>
      <c r="D5" s="161">
        <f>B5/C5-1</f>
        <v>4.9012583747051419E-2</v>
      </c>
    </row>
    <row r="6" spans="1:4">
      <c r="A6" s="162" t="s">
        <v>56</v>
      </c>
      <c r="B6" s="160">
        <f>'Org Acum 6'!B6-'Org Trim 1'!B6</f>
        <v>55195.77224999998</v>
      </c>
      <c r="C6" s="160">
        <f>'Org Acum 6'!C6-'Org Trim 1'!C6</f>
        <v>51863.771704999985</v>
      </c>
      <c r="D6" s="161">
        <f t="shared" ref="D6:D22" si="0">B6/C6-1</f>
        <v>6.4245241629404592E-2</v>
      </c>
    </row>
    <row r="7" spans="1:4">
      <c r="A7" s="162" t="s">
        <v>57</v>
      </c>
      <c r="B7" s="160">
        <f>'Org Acum 6'!B7-'Org Trim 1'!B7</f>
        <v>18076.287145000006</v>
      </c>
      <c r="C7" s="160">
        <f>'Org Acum 6'!C7-'Org Trim 1'!C7</f>
        <v>17641.484614000008</v>
      </c>
      <c r="D7" s="161">
        <f t="shared" si="0"/>
        <v>2.4646595256214709E-2</v>
      </c>
    </row>
    <row r="8" spans="1:4">
      <c r="A8" s="162" t="s">
        <v>58</v>
      </c>
      <c r="B8" s="160">
        <f>'Org Acum 6'!B8-'Org Trim 1'!B8</f>
        <v>9058.4308409999994</v>
      </c>
      <c r="C8" s="160">
        <f>'Org Acum 6'!C8-'Org Trim 1'!C8</f>
        <v>9534.5439110000007</v>
      </c>
      <c r="D8" s="161">
        <f t="shared" si="0"/>
        <v>-4.9935589415106674E-2</v>
      </c>
    </row>
    <row r="9" spans="1:4">
      <c r="A9" s="162" t="s">
        <v>59</v>
      </c>
      <c r="B9" s="160">
        <f>'Org Acum 6'!B9-'Org Trim 1'!B9</f>
        <v>14398.640115999999</v>
      </c>
      <c r="C9" s="160">
        <f>'Org Acum 6'!C9-'Org Trim 1'!C9</f>
        <v>12358.652858999998</v>
      </c>
      <c r="D9" s="161">
        <f t="shared" si="0"/>
        <v>0.16506550352002258</v>
      </c>
    </row>
    <row r="10" spans="1:4">
      <c r="A10" s="162" t="s">
        <v>60</v>
      </c>
      <c r="B10" s="160">
        <f>'Org Acum 6'!B10-'Org Trim 1'!B10</f>
        <v>22289.620561000007</v>
      </c>
      <c r="C10" s="160">
        <f>'Org Acum 6'!C10-'Org Trim 1'!C10</f>
        <v>23176.043836999987</v>
      </c>
      <c r="D10" s="161">
        <f t="shared" si="0"/>
        <v>-3.8247393827622433E-2</v>
      </c>
    </row>
    <row r="11" spans="1:4">
      <c r="A11" s="162" t="s">
        <v>61</v>
      </c>
      <c r="B11" s="160">
        <f>'Org Acum 6'!B11-'Org Trim 1'!B11</f>
        <v>2323.6888530000006</v>
      </c>
      <c r="C11" s="160">
        <f>'Org Acum 6'!C11-'Org Trim 1'!C11</f>
        <v>2142.0437490000004</v>
      </c>
      <c r="D11" s="161">
        <f t="shared" si="0"/>
        <v>8.479990386975067E-2</v>
      </c>
    </row>
    <row r="12" spans="1:4">
      <c r="A12" s="163" t="s">
        <v>62</v>
      </c>
      <c r="B12" s="164">
        <f>SUM(B5:B11)</f>
        <v>164041.78426100002</v>
      </c>
      <c r="C12" s="164">
        <f>SUM(C5:C11)</f>
        <v>157420.86124900001</v>
      </c>
      <c r="D12" s="165">
        <f>B12/C12-1</f>
        <v>4.2058739607118367E-2</v>
      </c>
    </row>
    <row r="13" spans="1:4" hidden="1">
      <c r="A13" s="162" t="s">
        <v>63</v>
      </c>
      <c r="B13" s="160"/>
      <c r="C13" s="160"/>
      <c r="D13" s="161"/>
    </row>
    <row r="14" spans="1:4">
      <c r="A14" s="162" t="s">
        <v>64</v>
      </c>
      <c r="B14" s="160">
        <f>'Org Acum 6'!B14-'Org Trim 1'!B14</f>
        <v>1275.489247</v>
      </c>
      <c r="C14" s="160">
        <f>'Org Acum 6'!C14-'Org Trim 1'!C14</f>
        <v>1296.9319159999995</v>
      </c>
      <c r="D14" s="161">
        <f>B14/C14-1</f>
        <v>-1.6533380615794457E-2</v>
      </c>
    </row>
    <row r="15" spans="1:4" hidden="1">
      <c r="A15" s="162" t="s">
        <v>65</v>
      </c>
      <c r="B15" s="160">
        <f>'Org Acum 6'!B15-'Org Trim 1'!B15</f>
        <v>0</v>
      </c>
      <c r="C15" s="160">
        <f>'Org Acum 6'!C15-'Org Trim 1'!C15</f>
        <v>0</v>
      </c>
      <c r="D15" s="161"/>
    </row>
    <row r="16" spans="1:4">
      <c r="A16" s="166" t="s">
        <v>66</v>
      </c>
      <c r="B16" s="167">
        <f>'Org Acum 6'!B16-'Org Trim 1'!B16</f>
        <v>12640.642841000003</v>
      </c>
      <c r="C16" s="167">
        <f>'Org Acum 6'!C16-'Org Trim 1'!C16</f>
        <v>11238.380615000002</v>
      </c>
      <c r="D16" s="161">
        <f>B16/C16-1</f>
        <v>0.12477440247293137</v>
      </c>
    </row>
    <row r="17" spans="1:4" hidden="1">
      <c r="A17" s="162" t="s">
        <v>67</v>
      </c>
      <c r="B17" s="160">
        <f>'Org Acum 6'!B17-'Org Trim 1'!B17</f>
        <v>0</v>
      </c>
      <c r="C17" s="160">
        <f>'Org Acum 6'!C17-'Org Trim 1'!C17</f>
        <v>0</v>
      </c>
      <c r="D17" s="161"/>
    </row>
    <row r="18" spans="1:4">
      <c r="A18" s="162" t="s">
        <v>68</v>
      </c>
      <c r="B18" s="160">
        <f>'Org Acum 6'!B18-'Org Trim 1'!B18</f>
        <v>2964.8321449999999</v>
      </c>
      <c r="C18" s="160">
        <f>'Org Acum 6'!C18-'Org Trim 1'!C18</f>
        <v>3145.1217699999993</v>
      </c>
      <c r="D18" s="161">
        <f t="shared" si="0"/>
        <v>-5.7323575423917417E-2</v>
      </c>
    </row>
    <row r="19" spans="1:4">
      <c r="A19" s="166" t="s">
        <v>69</v>
      </c>
      <c r="B19" s="160">
        <f>'Org Acum 6'!B19-'Org Trim 1'!B19</f>
        <v>1531.0908379999996</v>
      </c>
      <c r="C19" s="160">
        <f>'Org Acum 6'!C19-'Org Trim 1'!C19</f>
        <v>1844.0213440000007</v>
      </c>
      <c r="D19" s="161">
        <f>B19/C19-1</f>
        <v>-0.16970004551097051</v>
      </c>
    </row>
    <row r="20" spans="1:4">
      <c r="A20" s="166" t="s">
        <v>70</v>
      </c>
      <c r="B20" s="167">
        <f>'Org Acum 6'!B20-'Org Trim 1'!B20</f>
        <v>380.03300000000013</v>
      </c>
      <c r="C20" s="167">
        <f>'Org Acum 6'!C20-'Org Trim 1'!C20</f>
        <v>311.59300000000007</v>
      </c>
      <c r="D20" s="161">
        <f t="shared" si="0"/>
        <v>0.21964549909657793</v>
      </c>
    </row>
    <row r="21" spans="1:4">
      <c r="A21" s="166" t="s">
        <v>71</v>
      </c>
      <c r="B21" s="167">
        <f>'Org Acum 6'!B21-'Org Trim 1'!B21</f>
        <v>2077.6350270000003</v>
      </c>
      <c r="C21" s="167">
        <f>'Org Acum 6'!C21-'Org Trim 1'!C21</f>
        <v>1861.7935559999999</v>
      </c>
      <c r="D21" s="161">
        <f t="shared" si="0"/>
        <v>0.11593201099252304</v>
      </c>
    </row>
    <row r="22" spans="1:4">
      <c r="A22" s="166" t="s">
        <v>72</v>
      </c>
      <c r="B22" s="167">
        <f>'Org Acum 6'!B22-'Org Trim 1'!B22</f>
        <v>575.10145362626656</v>
      </c>
      <c r="C22" s="168">
        <f>'Org Acum 6'!C22-'Org Trim 1'!C22</f>
        <v>532.45199999999988</v>
      </c>
      <c r="D22" s="161">
        <f t="shared" si="0"/>
        <v>8.0100090949544178E-2</v>
      </c>
    </row>
    <row r="23" spans="1:4">
      <c r="A23" s="166" t="s">
        <v>36</v>
      </c>
      <c r="B23" s="167">
        <f>'Org Acum 6'!B23-'Org Trim 1'!B23</f>
        <v>37869.422021627004</v>
      </c>
      <c r="C23" s="160">
        <f>'Org Acum 6'!C23-'Org Trim 1'!C23</f>
        <v>0</v>
      </c>
      <c r="D23" s="161" t="s">
        <v>73</v>
      </c>
    </row>
    <row r="24" spans="1:4">
      <c r="A24" s="163" t="s">
        <v>74</v>
      </c>
      <c r="B24" s="169">
        <f>SUM(B13:B23)</f>
        <v>59314.246573253273</v>
      </c>
      <c r="C24" s="169">
        <f>SUM(C13:C23)</f>
        <v>20230.294201000004</v>
      </c>
      <c r="D24" s="165">
        <f>B24/C24-1</f>
        <v>1.9319517543309535</v>
      </c>
    </row>
    <row r="25" spans="1:4" s="173" customFormat="1">
      <c r="A25" s="170"/>
      <c r="B25" s="171"/>
      <c r="C25" s="171"/>
      <c r="D25" s="172"/>
    </row>
    <row r="26" spans="1:4">
      <c r="A26" s="163" t="s">
        <v>75</v>
      </c>
      <c r="B26" s="169">
        <f>+B12+B24</f>
        <v>223356.0308342533</v>
      </c>
      <c r="C26" s="169">
        <f>+C12+C24</f>
        <v>177651.15545000002</v>
      </c>
      <c r="D26" s="174">
        <f>B26/C26-1</f>
        <v>0.25727316700237801</v>
      </c>
    </row>
    <row r="27" spans="1:4">
      <c r="B27" s="175"/>
      <c r="C27" s="175"/>
      <c r="D27" s="176"/>
    </row>
    <row r="28" spans="1:4">
      <c r="B28" s="175"/>
    </row>
    <row r="29" spans="1:4">
      <c r="C29" s="175"/>
    </row>
  </sheetData>
  <mergeCells count="1">
    <mergeCell ref="B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D29"/>
  <sheetViews>
    <sheetView showGridLines="0" topLeftCell="A2" workbookViewId="0">
      <selection activeCell="H19" sqref="H19"/>
    </sheetView>
  </sheetViews>
  <sheetFormatPr baseColWidth="10" defaultRowHeight="15"/>
  <cols>
    <col min="1" max="1" width="22.7109375" customWidth="1"/>
    <col min="2" max="4" width="8.7109375" customWidth="1"/>
  </cols>
  <sheetData>
    <row r="3" spans="1:4" ht="18.75">
      <c r="A3" s="156"/>
      <c r="B3" s="177"/>
      <c r="C3" s="177"/>
      <c r="D3" s="178"/>
    </row>
    <row r="4" spans="1:4" ht="18.75">
      <c r="A4" s="157" t="s">
        <v>9</v>
      </c>
      <c r="B4" s="158">
        <v>2014</v>
      </c>
      <c r="C4" s="158">
        <v>2013</v>
      </c>
      <c r="D4" s="158" t="s">
        <v>31</v>
      </c>
    </row>
    <row r="5" spans="1:4">
      <c r="A5" s="159" t="s">
        <v>55</v>
      </c>
      <c r="B5" s="160">
        <v>83588.821650000013</v>
      </c>
      <c r="C5" s="160">
        <v>79227.983412000001</v>
      </c>
      <c r="D5" s="161">
        <f>B5/C5-1</f>
        <v>5.5041641225712645E-2</v>
      </c>
    </row>
    <row r="6" spans="1:4">
      <c r="A6" s="162" t="s">
        <v>56</v>
      </c>
      <c r="B6" s="160">
        <v>108492.96408499999</v>
      </c>
      <c r="C6" s="160">
        <v>99910.183424000003</v>
      </c>
      <c r="D6" s="161">
        <f t="shared" ref="D6:D22" si="0">B6/C6-1</f>
        <v>8.590496350683563E-2</v>
      </c>
    </row>
    <row r="7" spans="1:4">
      <c r="A7" s="162" t="s">
        <v>57</v>
      </c>
      <c r="B7" s="160">
        <v>34045.542931000004</v>
      </c>
      <c r="C7" s="160">
        <v>32736.717093000007</v>
      </c>
      <c r="D7" s="161">
        <f t="shared" si="0"/>
        <v>3.9980363158646171E-2</v>
      </c>
    </row>
    <row r="8" spans="1:4">
      <c r="A8" s="162" t="s">
        <v>58</v>
      </c>
      <c r="B8" s="160">
        <v>17735.901636999999</v>
      </c>
      <c r="C8" s="160">
        <v>17733.550192000002</v>
      </c>
      <c r="D8" s="161">
        <f t="shared" si="0"/>
        <v>1.3259866042258928E-4</v>
      </c>
    </row>
    <row r="9" spans="1:4">
      <c r="A9" s="162" t="s">
        <v>59</v>
      </c>
      <c r="B9" s="160">
        <v>27934.245915</v>
      </c>
      <c r="C9" s="160">
        <v>24644.219906999999</v>
      </c>
      <c r="D9" s="161">
        <f t="shared" si="0"/>
        <v>0.13350091909646911</v>
      </c>
    </row>
    <row r="10" spans="1:4">
      <c r="A10" s="162" t="s">
        <v>60</v>
      </c>
      <c r="B10" s="160">
        <v>44017.446590000007</v>
      </c>
      <c r="C10" s="160">
        <v>44709.039850999994</v>
      </c>
      <c r="D10" s="161">
        <f t="shared" si="0"/>
        <v>-1.5468756728053923E-2</v>
      </c>
    </row>
    <row r="11" spans="1:4">
      <c r="A11" s="162" t="s">
        <v>61</v>
      </c>
      <c r="B11" s="160">
        <v>4580.0018990000008</v>
      </c>
      <c r="C11" s="160">
        <v>3853.2264400000004</v>
      </c>
      <c r="D11" s="161">
        <f t="shared" si="0"/>
        <v>0.18861478044877122</v>
      </c>
    </row>
    <row r="12" spans="1:4">
      <c r="A12" s="163" t="s">
        <v>62</v>
      </c>
      <c r="B12" s="164">
        <f>SUM(B5:B11)</f>
        <v>320394.92470700003</v>
      </c>
      <c r="C12" s="164">
        <f>SUM(C5:C11)</f>
        <v>302814.92031899997</v>
      </c>
      <c r="D12" s="165">
        <f>B12/C12-1</f>
        <v>5.8055278020912704E-2</v>
      </c>
    </row>
    <row r="13" spans="1:4" hidden="1">
      <c r="A13" s="162" t="s">
        <v>63</v>
      </c>
      <c r="B13" s="160"/>
      <c r="C13" s="160"/>
      <c r="D13" s="161"/>
    </row>
    <row r="14" spans="1:4">
      <c r="A14" s="162" t="s">
        <v>64</v>
      </c>
      <c r="B14" s="160">
        <v>2543.8969259999999</v>
      </c>
      <c r="C14" s="160">
        <v>2620.8888509999997</v>
      </c>
      <c r="D14" s="161">
        <f>B14/C14-1</f>
        <v>-2.9376264838786859E-2</v>
      </c>
    </row>
    <row r="15" spans="1:4" hidden="1">
      <c r="A15" s="162" t="s">
        <v>65</v>
      </c>
      <c r="B15" s="160"/>
      <c r="C15" s="160"/>
      <c r="D15" s="161"/>
    </row>
    <row r="16" spans="1:4">
      <c r="A16" s="166" t="s">
        <v>66</v>
      </c>
      <c r="B16" s="167">
        <v>25257.816797000003</v>
      </c>
      <c r="C16" s="167">
        <v>23377.924182000002</v>
      </c>
      <c r="D16" s="161">
        <f>B16/C16-1</f>
        <v>8.0413153895307676E-2</v>
      </c>
    </row>
    <row r="17" spans="1:4" hidden="1">
      <c r="A17" s="162" t="s">
        <v>67</v>
      </c>
      <c r="B17" s="160"/>
      <c r="C17" s="160"/>
      <c r="D17" s="161"/>
    </row>
    <row r="18" spans="1:4">
      <c r="A18" s="162" t="s">
        <v>68</v>
      </c>
      <c r="B18" s="160">
        <v>5654.2002149999998</v>
      </c>
      <c r="C18" s="160">
        <v>5386.3334689999992</v>
      </c>
      <c r="D18" s="161">
        <f t="shared" si="0"/>
        <v>4.9730813649332406E-2</v>
      </c>
    </row>
    <row r="19" spans="1:4">
      <c r="A19" s="166" t="s">
        <v>69</v>
      </c>
      <c r="B19" s="160">
        <v>4680.4746189999996</v>
      </c>
      <c r="C19" s="160">
        <v>4846.5511100000003</v>
      </c>
      <c r="D19" s="161">
        <f>B19/C19-1</f>
        <v>-3.426694307573297E-2</v>
      </c>
    </row>
    <row r="20" spans="1:4">
      <c r="A20" s="166" t="s">
        <v>70</v>
      </c>
      <c r="B20" s="167">
        <v>1102.3520000000001</v>
      </c>
      <c r="C20" s="167">
        <v>1061.7360000000001</v>
      </c>
      <c r="D20" s="161">
        <f t="shared" si="0"/>
        <v>3.8254330643399115E-2</v>
      </c>
    </row>
    <row r="21" spans="1:4">
      <c r="A21" s="166" t="s">
        <v>71</v>
      </c>
      <c r="B21" s="167">
        <v>4041.3028760000002</v>
      </c>
      <c r="C21" s="167">
        <v>3683.3481149999998</v>
      </c>
      <c r="D21" s="161">
        <f t="shared" si="0"/>
        <v>9.7181898051468929E-2</v>
      </c>
    </row>
    <row r="22" spans="1:4">
      <c r="A22" s="166" t="s">
        <v>72</v>
      </c>
      <c r="B22" s="167">
        <v>1135.1781728450865</v>
      </c>
      <c r="C22" s="168">
        <v>1087.4165086678029</v>
      </c>
      <c r="D22" s="161">
        <f t="shared" si="0"/>
        <v>4.392214372006964E-2</v>
      </c>
    </row>
    <row r="23" spans="1:4">
      <c r="A23" s="166" t="s">
        <v>36</v>
      </c>
      <c r="B23" s="167">
        <v>73089.854969738284</v>
      </c>
      <c r="C23" s="160"/>
      <c r="D23" s="161" t="s">
        <v>73</v>
      </c>
    </row>
    <row r="24" spans="1:4">
      <c r="A24" s="163" t="s">
        <v>74</v>
      </c>
      <c r="B24" s="169">
        <f>SUM(B13:B23)</f>
        <v>117505.07657558337</v>
      </c>
      <c r="C24" s="169">
        <f>SUM(C13:C23)</f>
        <v>42064.198235667805</v>
      </c>
      <c r="D24" s="165">
        <f>B24/C24-1</f>
        <v>1.7934700173590001</v>
      </c>
    </row>
    <row r="25" spans="1:4" s="173" customFormat="1">
      <c r="A25" s="170"/>
      <c r="B25" s="171"/>
      <c r="C25" s="171"/>
      <c r="D25" s="172"/>
    </row>
    <row r="26" spans="1:4">
      <c r="A26" s="163" t="s">
        <v>75</v>
      </c>
      <c r="B26" s="169">
        <f>+B12+B24</f>
        <v>437900.0012825834</v>
      </c>
      <c r="C26" s="169">
        <f>+C12+C24</f>
        <v>344879.1185546678</v>
      </c>
      <c r="D26" s="174">
        <f>B26/C26-1</f>
        <v>0.2697202518892734</v>
      </c>
    </row>
    <row r="27" spans="1:4">
      <c r="B27" s="175">
        <v>0</v>
      </c>
      <c r="C27" s="175">
        <v>0</v>
      </c>
      <c r="D27" s="176">
        <v>0</v>
      </c>
    </row>
    <row r="28" spans="1:4">
      <c r="B28" s="175"/>
    </row>
    <row r="29" spans="1:4">
      <c r="C29" s="175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102"/>
  <sheetViews>
    <sheetView showGridLines="0" tabSelected="1" workbookViewId="0">
      <pane xSplit="2" ySplit="6" topLeftCell="C7" activePane="bottomRight" state="frozen"/>
      <selection activeCell="C16" sqref="C16"/>
      <selection pane="topRight" activeCell="C16" sqref="C16"/>
      <selection pane="bottomLeft" activeCell="C16" sqref="C16"/>
      <selection pane="bottomRight" activeCell="R1" sqref="R1:S1048576"/>
    </sheetView>
  </sheetViews>
  <sheetFormatPr baseColWidth="10" defaultRowHeight="15"/>
  <cols>
    <col min="1" max="1" width="1.140625" style="53" customWidth="1"/>
    <col min="2" max="2" width="25.7109375" style="53" customWidth="1"/>
    <col min="3" max="4" width="10.7109375" style="53" customWidth="1"/>
    <col min="5" max="7" width="8.7109375" style="53" customWidth="1"/>
    <col min="8" max="11" width="7.7109375" style="53" customWidth="1"/>
    <col min="12" max="12" width="1.42578125" style="54" customWidth="1"/>
    <col min="13" max="18" width="7.7109375" style="53" customWidth="1"/>
    <col min="19" max="16384" width="11.42578125" style="53"/>
  </cols>
  <sheetData>
    <row r="1" spans="2:18" ht="26.25">
      <c r="B1" s="8" t="s">
        <v>22</v>
      </c>
    </row>
    <row r="2" spans="2:18" ht="21">
      <c r="B2" s="7" t="s">
        <v>51</v>
      </c>
    </row>
    <row r="5" spans="2:18">
      <c r="B5" s="55" t="s">
        <v>41</v>
      </c>
      <c r="C5" s="56" t="s">
        <v>33</v>
      </c>
      <c r="D5" s="57"/>
      <c r="E5" s="58"/>
      <c r="F5" s="56" t="s">
        <v>26</v>
      </c>
      <c r="G5" s="57"/>
      <c r="H5" s="58"/>
      <c r="I5" s="56" t="s">
        <v>34</v>
      </c>
      <c r="J5" s="16"/>
      <c r="K5" s="17"/>
      <c r="L5" s="70"/>
      <c r="M5" s="59" t="s">
        <v>28</v>
      </c>
      <c r="N5" s="57"/>
      <c r="O5" s="58"/>
      <c r="P5" s="56" t="s">
        <v>29</v>
      </c>
      <c r="Q5" s="57"/>
      <c r="R5" s="58"/>
    </row>
    <row r="6" spans="2:18" s="6" customFormat="1" ht="12.75">
      <c r="B6" s="60" t="s">
        <v>9</v>
      </c>
      <c r="C6" s="61">
        <v>2014</v>
      </c>
      <c r="D6" s="62">
        <v>2013</v>
      </c>
      <c r="E6" s="63" t="s">
        <v>31</v>
      </c>
      <c r="F6" s="61">
        <v>2014</v>
      </c>
      <c r="G6" s="62">
        <v>2013</v>
      </c>
      <c r="H6" s="63" t="s">
        <v>31</v>
      </c>
      <c r="I6" s="61">
        <v>2014</v>
      </c>
      <c r="J6" s="62">
        <v>2013</v>
      </c>
      <c r="K6" s="63" t="s">
        <v>31</v>
      </c>
      <c r="L6" s="70"/>
      <c r="M6" s="61">
        <v>2014</v>
      </c>
      <c r="N6" s="62">
        <v>2013</v>
      </c>
      <c r="O6" s="63" t="s">
        <v>31</v>
      </c>
      <c r="P6" s="61">
        <v>2014</v>
      </c>
      <c r="Q6" s="62">
        <v>2013</v>
      </c>
      <c r="R6" s="63" t="s">
        <v>31</v>
      </c>
    </row>
    <row r="7" spans="2:18">
      <c r="B7" s="64" t="s">
        <v>5</v>
      </c>
      <c r="C7" s="111">
        <v>320831.26740900002</v>
      </c>
      <c r="D7" s="112">
        <v>289288.41820800002</v>
      </c>
      <c r="E7" s="20">
        <f>IF(D7=0,"NA",IF(ISERROR(C7/D7-1),"NA",IF((C7/D7-1)&gt;200%,"NA",IF((C7/D7-1)&lt;-200%,"NA",(C7/D7-1)))))</f>
        <v>0.10903599043609313</v>
      </c>
      <c r="F7" s="111">
        <v>31507.032880000006</v>
      </c>
      <c r="G7" s="112">
        <v>29239.773544999993</v>
      </c>
      <c r="H7" s="20">
        <f>IF(G7=0,"NA",IF(ISERROR(F7/G7-1),"NA",IF((F7/G7-1)&gt;200%,"NA",IF((F7/G7-1)&lt;-200%,"NA",(F7/G7-1)))))</f>
        <v>7.7540249465704703E-2</v>
      </c>
      <c r="I7" s="40">
        <f>IF(ISERROR(C7/F7),"NA",(C7/F7))</f>
        <v>10.18284611664137</v>
      </c>
      <c r="J7" s="41">
        <f>IF(ISERROR(D7/G7),"NA",(D7/G7))</f>
        <v>9.8936613774653672</v>
      </c>
      <c r="K7" s="20">
        <f>IF(J7=0,"NA",IF(ISERROR(I7/J7-1),"NA",IF((I7/J7-1)&gt;200%,"NA",IF((I7/J7-1)&lt;-200%,"NA",(I7/J7-1)))))</f>
        <v>2.9229294205952217E-2</v>
      </c>
      <c r="L7" s="26"/>
      <c r="M7" s="111">
        <f ca="1">C7/driver!$O$53</f>
        <v>4335.5576676891897</v>
      </c>
      <c r="N7" s="112">
        <f ca="1">D7/driver!$O$52</f>
        <v>4017.8946973333336</v>
      </c>
      <c r="O7" s="20">
        <f ca="1">IF(N7=0,"NA",IF(ISERROR(M7/N7-1),"NA",IF((M7/N7-1)&gt;200%,"NA",IF((M7/N7-1)&lt;-200%,"NA",(M7/N7-1)))))</f>
        <v>7.9062044748631211E-2</v>
      </c>
      <c r="P7" s="111">
        <f ca="1">F7/driver!$O$53</f>
        <v>425.77071459459466</v>
      </c>
      <c r="Q7" s="112">
        <f ca="1">G7/driver!$O$52</f>
        <v>406.10796590277766</v>
      </c>
      <c r="R7" s="20">
        <f t="shared" ref="R7:R14" ca="1" si="0">IF(Q7=0,"NA",IF(ISERROR(P7/Q7-1),"NA",IF((P7/Q7-1)&gt;200%,"NA",IF((P7/Q7-1)&lt;-200%,"NA",(P7/Q7-1)))))</f>
        <v>4.8417540020685657E-2</v>
      </c>
    </row>
    <row r="8" spans="2:18">
      <c r="B8" s="64" t="s">
        <v>0</v>
      </c>
      <c r="C8" s="111">
        <v>148134.90609</v>
      </c>
      <c r="D8" s="112">
        <v>132672.50361715001</v>
      </c>
      <c r="E8" s="20">
        <f>IF(D8=0,"NA",IF(ISERROR(C8/D8-1),"NA",IF((C8/D8-1)&gt;200%,"NA",IF((C8/D8-1)&lt;-200%,"NA",(C8/D8-1)))))</f>
        <v>0.11654564473637641</v>
      </c>
      <c r="F8" s="111">
        <v>29089.657180000002</v>
      </c>
      <c r="G8" s="112">
        <v>26673.365996000011</v>
      </c>
      <c r="H8" s="20">
        <f>IF(G8=0,"NA",IF(ISERROR(F8/G8-1),"NA",IF((F8/G8-1)&gt;200%,"NA",IF((F8/G8-1)&lt;-200%,"NA",(F8/G8-1)))))</f>
        <v>9.0588161402739509E-2</v>
      </c>
      <c r="I8" s="40">
        <f>IF(ISERROR(C8/F8),"NA",(C8/F8))</f>
        <v>5.0923565435431506</v>
      </c>
      <c r="J8" s="65">
        <f>IF(ISERROR(D8/G8),"NA",(D8/G8))</f>
        <v>4.9739693009515875</v>
      </c>
      <c r="K8" s="20">
        <f>IF(J8=0,"NA",IF(ISERROR(I8/J8-1),"NA",IF((I8/J8-1)&gt;200%,"NA",IF((I8/J8-1)&lt;-200%,"NA",(I8/J8-1)))))</f>
        <v>2.3801361735166671E-2</v>
      </c>
      <c r="L8" s="26"/>
      <c r="M8" s="111">
        <f ca="1">C8/driver!$O$53</f>
        <v>2001.8230552702703</v>
      </c>
      <c r="N8" s="112">
        <f ca="1">D8/driver!$O$52</f>
        <v>1842.6736613493058</v>
      </c>
      <c r="O8" s="20">
        <f ca="1">IF(N8=0,"NA",IF(ISERROR(M8/N8-1),"NA",IF((M8/N8-1)&gt;200%,"NA",IF((M8/N8-1)&lt;-200%,"NA",(M8/N8-1)))))</f>
        <v>8.6368735419177112E-2</v>
      </c>
      <c r="P8" s="111">
        <f ca="1">F8/driver!$O$53</f>
        <v>393.10347540540545</v>
      </c>
      <c r="Q8" s="112">
        <f ca="1">G8/driver!$O$52</f>
        <v>370.46341661111126</v>
      </c>
      <c r="R8" s="20">
        <f t="shared" ca="1" si="0"/>
        <v>6.1112805689151894E-2</v>
      </c>
    </row>
    <row r="9" spans="2:18">
      <c r="B9" s="64" t="s">
        <v>4</v>
      </c>
      <c r="C9" s="111">
        <v>165858.10300600002</v>
      </c>
      <c r="D9" s="112">
        <v>153103.98410700003</v>
      </c>
      <c r="E9" s="20">
        <f>IF(D9=0,"NA",IF(ISERROR(C9/D9-1),"NA",IF((C9/D9-1)&gt;200%,"NA",IF((C9/D9-1)&lt;-200%,"NA",(C9/D9-1)))))</f>
        <v>8.3303638199816454E-2</v>
      </c>
      <c r="F9" s="111">
        <v>13232.573006000001</v>
      </c>
      <c r="G9" s="112">
        <v>12256.904170999998</v>
      </c>
      <c r="H9" s="20">
        <f>IF(G9=0,"NA",IF(ISERROR(F9/G9-1),"NA",IF((F9/G9-1)&gt;200%,"NA",IF((F9/G9-1)&lt;-200%,"NA",(F9/G9-1)))))</f>
        <v>7.9601571603084453E-2</v>
      </c>
      <c r="I9" s="40">
        <f>IF(ISERROR(C9/F9),"NA",(C9/F9))</f>
        <v>12.534078061069117</v>
      </c>
      <c r="J9" s="65">
        <f>IF(ISERROR(D9/G9),"NA",(D9/G9))</f>
        <v>12.49124427922396</v>
      </c>
      <c r="K9" s="20">
        <f>IF(J9=0,"NA",IF(ISERROR(I9/J9-1),"NA",IF((I9/J9-1)&gt;200%,"NA",IF((I9/J9-1)&lt;-200%,"NA",(I9/J9-1)))))</f>
        <v>3.4291044901266776E-3</v>
      </c>
      <c r="L9" s="26"/>
      <c r="M9" s="111">
        <f ca="1">C9/driver!$O$53</f>
        <v>2241.3257162972977</v>
      </c>
      <c r="N9" s="112">
        <f ca="1">D9/driver!$O$52</f>
        <v>2126.4442237083335</v>
      </c>
      <c r="O9" s="20">
        <f ca="1">IF(N9=0,"NA",IF(ISERROR(M9/N9-1),"NA",IF((M9/N9-1)&gt;200%,"NA",IF((M9/N9-1)&lt;-200%,"NA",(M9/N9-1)))))</f>
        <v>5.4025161491713547E-2</v>
      </c>
      <c r="P9" s="111">
        <f ca="1">F9/driver!$O$53</f>
        <v>178.81855413513514</v>
      </c>
      <c r="Q9" s="112">
        <f ca="1">G9/driver!$O$52</f>
        <v>170.23478015277774</v>
      </c>
      <c r="R9" s="20">
        <f t="shared" ca="1" si="0"/>
        <v>5.042315074894721E-2</v>
      </c>
    </row>
    <row r="10" spans="2:18">
      <c r="B10" s="64" t="s">
        <v>1</v>
      </c>
      <c r="C10" s="111">
        <v>122192.956324</v>
      </c>
      <c r="D10" s="112">
        <v>123633.23886500001</v>
      </c>
      <c r="E10" s="20">
        <f>IF(D10=0,"NA",IF(ISERROR(C10/D10-1),"NA",IF((C10/D10-1)&gt;200%,"NA",IF((C10/D10-1)&lt;-200%,"NA",(C10/D10-1)))))</f>
        <v>-1.1649638513253735E-2</v>
      </c>
      <c r="F10" s="111">
        <v>6910.9196289999991</v>
      </c>
      <c r="G10" s="112">
        <v>6502.5751630000013</v>
      </c>
      <c r="H10" s="20">
        <f>IF(G10=0,"NA",IF(ISERROR(F10/G10-1),"NA",IF((F10/G10-1)&gt;200%,"NA",IF((F10/G10-1)&lt;-200%,"NA",(F10/G10-1)))))</f>
        <v>6.2797346553331579E-2</v>
      </c>
      <c r="I10" s="40">
        <f>IF(ISERROR(C10/F10),"NA",(C10/F10))</f>
        <v>17.681142725383012</v>
      </c>
      <c r="J10" s="65">
        <f>IF(ISERROR(D10/G10),"NA",(D10/G10))</f>
        <v>19.01296575062749</v>
      </c>
      <c r="K10" s="20">
        <f>IF(J10=0,"NA",IF(ISERROR(I10/J10-1),"NA",IF((I10/J10-1)&gt;200%,"NA",IF((I10/J10-1)&lt;-200%,"NA",(I10/J10-1)))))</f>
        <v>-7.0048147286044693E-2</v>
      </c>
      <c r="L10" s="26"/>
      <c r="M10" s="111">
        <f ca="1">C10/driver!$O$53</f>
        <v>1651.2561665405406</v>
      </c>
      <c r="N10" s="112">
        <f ca="1">D10/driver!$O$52</f>
        <v>1717.1283175694446</v>
      </c>
      <c r="O10" s="20">
        <f ca="1">IF(N10=0,"NA",IF(ISERROR(M10/N10-1),"NA",IF((M10/N10-1)&gt;200%,"NA",IF((M10/N10-1)&lt;-200%,"NA",(M10/N10-1)))))</f>
        <v>-3.8361810445327937E-2</v>
      </c>
      <c r="P10" s="111">
        <f ca="1">F10/driver!$O$53</f>
        <v>93.39080579729729</v>
      </c>
      <c r="Q10" s="112">
        <f ca="1">G10/driver!$O$52</f>
        <v>90.313543930555568</v>
      </c>
      <c r="R10" s="20">
        <f t="shared" ca="1" si="0"/>
        <v>3.4073093943782107E-2</v>
      </c>
    </row>
    <row r="11" spans="2:18">
      <c r="B11" s="64" t="s">
        <v>2</v>
      </c>
      <c r="C11" s="111">
        <v>99554.776980999988</v>
      </c>
      <c r="D11" s="112">
        <v>91202.672982000004</v>
      </c>
      <c r="E11" s="20">
        <f>IF(D11=0,"NA",IF(ISERROR(C11/D11-1),"NA",IF((C11/D11-1)&gt;200%,"NA",IF((C11/D11-1)&lt;-200%,"NA",(C11/D11-1)))))</f>
        <v>9.1577403665004109E-2</v>
      </c>
      <c r="F11" s="111">
        <v>13469.395401</v>
      </c>
      <c r="G11" s="112">
        <v>12230.307345000001</v>
      </c>
      <c r="H11" s="20">
        <f>IF(G11=0,"NA",IF(ISERROR(F11/G11-1),"NA",IF((F11/G11-1)&gt;200%,"NA",IF((F11/G11-1)&lt;-200%,"NA",(F11/G11-1)))))</f>
        <v>0.10131291234529471</v>
      </c>
      <c r="I11" s="40">
        <f>IF(ISERROR(C11/F11),"NA",(C11/F11))</f>
        <v>7.3911837923778529</v>
      </c>
      <c r="J11" s="65">
        <f>IF(ISERROR(D11/G11),"NA",(D11/G11))</f>
        <v>7.4571039311849772</v>
      </c>
      <c r="K11" s="20">
        <f>IF(J11=0,"NA",IF(ISERROR(I11/J11-1),"NA",IF((I11/J11-1)&gt;200%,"NA",IF((I11/J11-1)&lt;-200%,"NA",(I11/J11-1)))))</f>
        <v>-8.8399115012266494E-3</v>
      </c>
      <c r="L11" s="26"/>
      <c r="M11" s="111">
        <f ca="1">C11/driver!$O$53</f>
        <v>1345.3348240675673</v>
      </c>
      <c r="N11" s="112">
        <f ca="1">D11/driver!$O$52</f>
        <v>1266.7037914166667</v>
      </c>
      <c r="O11" s="20">
        <f ca="1">IF(N11=0,"NA",IF(ISERROR(M11/N11-1),"NA",IF((M11/N11-1)&gt;200%,"NA",IF((M11/N11-1)&lt;-200%,"NA",(M11/N11-1)))))</f>
        <v>6.2075311674057998E-2</v>
      </c>
      <c r="P11" s="111">
        <f ca="1">F11/driver!$O$53</f>
        <v>182.01885677027028</v>
      </c>
      <c r="Q11" s="112">
        <f ca="1">G11/driver!$O$52</f>
        <v>169.86537979166667</v>
      </c>
      <c r="R11" s="20">
        <f t="shared" ca="1" si="0"/>
        <v>7.1547698498124701E-2</v>
      </c>
    </row>
    <row r="12" spans="2:18">
      <c r="B12" s="64" t="s">
        <v>3</v>
      </c>
      <c r="C12" s="111">
        <v>52256.308218000006</v>
      </c>
      <c r="D12" s="112">
        <v>52110.291277000011</v>
      </c>
      <c r="E12" s="20">
        <f>IF(D12=0,"NA",IF(ISERROR(C12/D12-1),"NA",IF((C12/D12-1)&gt;200%,"NA",IF((C12/D12-1)&lt;-200%,"NA",(C12/D12-1)))))</f>
        <v>2.802074934177945E-3</v>
      </c>
      <c r="F12" s="111">
        <v>16065.515728999999</v>
      </c>
      <c r="G12" s="112">
        <v>15916.654589000009</v>
      </c>
      <c r="H12" s="20">
        <f>IF(G12=0,"NA",IF(ISERROR(F12/G12-1),"NA",IF((F12/G12-1)&gt;200%,"NA",IF((F12/G12-1)&lt;-200%,"NA",(F12/G12-1)))))</f>
        <v>9.3525394527860239E-3</v>
      </c>
      <c r="I12" s="40">
        <f>IF(ISERROR(C12/F12),"NA",(C12/F12))</f>
        <v>3.2527003240656445</v>
      </c>
      <c r="J12" s="65">
        <f>IF(ISERROR(D12/G12),"NA",(D12/G12))</f>
        <v>3.2739474859882556</v>
      </c>
      <c r="K12" s="20">
        <f>IF(J12=0,"NA",IF(ISERROR(I12/J12-1),"NA",IF((I12/J12-1)&gt;200%,"NA",IF((I12/J12-1)&lt;-200%,"NA",(I12/J12-1)))))</f>
        <v>-6.4897687007944294E-3</v>
      </c>
      <c r="L12" s="26"/>
      <c r="M12" s="111">
        <f ca="1">C12/driver!$O$53</f>
        <v>706.16632727027036</v>
      </c>
      <c r="N12" s="112">
        <f ca="1">D12/driver!$O$52</f>
        <v>723.75404551388908</v>
      </c>
      <c r="O12" s="20">
        <f ca="1">IF(N12=0,"NA",IF(ISERROR(M12/N12-1),"NA",IF((M12/N12-1)&gt;200%,"NA",IF((M12/N12-1)&lt;-200%,"NA",(M12/N12-1)))))</f>
        <v>-2.4300683847826909E-2</v>
      </c>
      <c r="P12" s="111">
        <f ca="1">F12/driver!$O$53</f>
        <v>217.10156390540538</v>
      </c>
      <c r="Q12" s="112">
        <f ca="1">G12/driver!$O$52</f>
        <v>221.06464706944456</v>
      </c>
      <c r="R12" s="20">
        <f t="shared" ca="1" si="0"/>
        <v>-1.7927258910802824E-2</v>
      </c>
    </row>
    <row r="13" spans="2:18" ht="15.75" thickBot="1">
      <c r="B13" s="66" t="s">
        <v>6</v>
      </c>
      <c r="C13" s="113">
        <v>31067.158806328003</v>
      </c>
      <c r="D13" s="114">
        <v>20889.300526999999</v>
      </c>
      <c r="E13" s="21">
        <f>IF(D13=0,"NA",IF(ISERROR(C13/D13-1),"NA",IF((C13/D13-1)&gt;200%,"NA",IF((C13/D13-1)&lt;-200%,"NA",(C13/D13-1)))))</f>
        <v>0.48722829499115305</v>
      </c>
      <c r="F13" s="113">
        <v>2143.9544470000001</v>
      </c>
      <c r="G13" s="114">
        <v>1596.214557</v>
      </c>
      <c r="H13" s="21">
        <f>IF(G13=0,"NA",IF(ISERROR(F13/G13-1),"NA",IF((F13/G13-1)&gt;200%,"NA",IF((F13/G13-1)&lt;-200%,"NA",(F13/G13-1)))))</f>
        <v>0.34314928879576678</v>
      </c>
      <c r="I13" s="42">
        <f>IF(ISERROR(C13/F13),"NA",(C13/F13))</f>
        <v>14.490587171662982</v>
      </c>
      <c r="J13" s="67">
        <f>IF(ISERROR(D13/G13),"NA",(D13/G13))</f>
        <v>13.08677485454106</v>
      </c>
      <c r="K13" s="21">
        <f>IF(J13=0,"NA",IF(ISERROR(I13/J13-1),"NA",IF((I13/J13-1)&gt;200%,"NA",IF((I13/J13-1)&lt;-200%,"NA",(I13/J13-1)))))</f>
        <v>0.10726953987710774</v>
      </c>
      <c r="L13" s="28"/>
      <c r="M13" s="111">
        <f ca="1">C13/driver!$O$53</f>
        <v>419.82647035578384</v>
      </c>
      <c r="N13" s="112">
        <f ca="1">D13/driver!$O$52</f>
        <v>290.12917398611108</v>
      </c>
      <c r="O13" s="21">
        <f ca="1">IF(N13=0,"NA",IF(ISERROR(M13/N13-1),"NA",IF((M13/N13-1)&gt;200%,"NA",IF((M13/N13-1)&lt;-200%,"NA",(M13/N13-1)))))</f>
        <v>0.44703293566706792</v>
      </c>
      <c r="P13" s="111">
        <f ca="1">F13/driver!$O$53</f>
        <v>28.972357391891894</v>
      </c>
      <c r="Q13" s="112">
        <f ca="1">G13/driver!$O$52</f>
        <v>22.169646624999999</v>
      </c>
      <c r="R13" s="21">
        <f t="shared" ca="1" si="0"/>
        <v>0.30684795666615172</v>
      </c>
    </row>
    <row r="14" spans="2:18" s="2" customFormat="1" ht="15.75" thickTop="1">
      <c r="B14" s="68" t="s">
        <v>7</v>
      </c>
      <c r="C14" s="115">
        <f>SUM(C7:C13)-1</f>
        <v>939894.47683432803</v>
      </c>
      <c r="D14" s="116">
        <f>SUM(D7:D13)</f>
        <v>862900.40958315006</v>
      </c>
      <c r="E14" s="23">
        <f>IF(D14=0,"NA",IF(ISERROR(C14/D14-1),"NA",IF((C14/D14-1)&gt;200%,"NA",IF((C14/D14-1)&lt;-200%,"NA",(C14/D14-1)))))</f>
        <v>8.9227060731576602E-2</v>
      </c>
      <c r="F14" s="115">
        <f>SUM(F7:F13)</f>
        <v>112419.04827200001</v>
      </c>
      <c r="G14" s="116">
        <f>SUM(G7:G13)</f>
        <v>104415.79536600001</v>
      </c>
      <c r="H14" s="23">
        <f>IF(G14=0,"NA",IF(ISERROR(F14/G14-1),"NA",IF((F14/G14-1)&gt;200%,"NA",IF((F14/G14-1)&lt;-200%,"NA",(F14/G14-1)))))</f>
        <v>7.6647914024376096E-2</v>
      </c>
      <c r="I14" s="44">
        <f>IF(ISERROR(C14/F14),"NA",(C14/F14))</f>
        <v>8.3606336406641297</v>
      </c>
      <c r="J14" s="45">
        <f>IF(ISERROR(D14/G14),"NA",(D14/G14))</f>
        <v>8.2640792665371841</v>
      </c>
      <c r="K14" s="23">
        <f>IF(J14=0,"NA",IF(ISERROR(I14/J14-1),"NA",IF((I14/J14-1)&gt;200%,"NA",IF((I14/J14-1)&lt;-200%,"NA",(I14/J14-1)))))</f>
        <v>1.1683621491617613E-2</v>
      </c>
      <c r="L14" s="70"/>
      <c r="M14" s="117">
        <f ca="1">C14/driver!$O$53</f>
        <v>12701.276713977406</v>
      </c>
      <c r="N14" s="117">
        <f ca="1">D14/driver!$O$52</f>
        <v>11984.727910877084</v>
      </c>
      <c r="O14" s="23">
        <f ca="1">IF(N14=0,"NA",IF(ISERROR(M14/N14-1),"NA",IF((M14/N14-1)&gt;200%,"NA",IF((M14/N14-1)&lt;-200%,"NA",(M14/N14-1)))))</f>
        <v>5.9788491522615006E-2</v>
      </c>
      <c r="P14" s="117">
        <f ca="1">F14/driver!$O$53</f>
        <v>1519.1763280000002</v>
      </c>
      <c r="Q14" s="117">
        <f ca="1">G14/driver!$O$52</f>
        <v>1450.2193800833334</v>
      </c>
      <c r="R14" s="23">
        <f t="shared" ca="1" si="0"/>
        <v>4.754932175344706E-2</v>
      </c>
    </row>
    <row r="16" spans="2:18">
      <c r="B16" s="55" t="s">
        <v>39</v>
      </c>
      <c r="C16" s="56" t="s">
        <v>33</v>
      </c>
      <c r="D16" s="57"/>
      <c r="E16" s="58"/>
      <c r="F16" s="56" t="s">
        <v>26</v>
      </c>
      <c r="G16" s="57"/>
      <c r="H16" s="58"/>
      <c r="I16" s="56" t="s">
        <v>34</v>
      </c>
      <c r="J16" s="16"/>
      <c r="K16" s="17"/>
      <c r="L16" s="70"/>
      <c r="M16" s="59" t="s">
        <v>28</v>
      </c>
      <c r="N16" s="57"/>
      <c r="O16" s="58"/>
      <c r="P16" s="56" t="s">
        <v>29</v>
      </c>
      <c r="Q16" s="57"/>
      <c r="R16" s="58"/>
    </row>
    <row r="17" spans="2:18" s="6" customFormat="1" ht="12.75">
      <c r="B17" s="60" t="s">
        <v>9</v>
      </c>
      <c r="C17" s="61">
        <v>2014</v>
      </c>
      <c r="D17" s="62">
        <v>2013</v>
      </c>
      <c r="E17" s="63" t="s">
        <v>31</v>
      </c>
      <c r="F17" s="61">
        <v>2014</v>
      </c>
      <c r="G17" s="62">
        <v>2013</v>
      </c>
      <c r="H17" s="63" t="s">
        <v>31</v>
      </c>
      <c r="I17" s="61">
        <v>2014</v>
      </c>
      <c r="J17" s="62">
        <v>2013</v>
      </c>
      <c r="K17" s="63" t="s">
        <v>31</v>
      </c>
      <c r="L17" s="70"/>
      <c r="M17" s="61">
        <v>2014</v>
      </c>
      <c r="N17" s="62">
        <v>2013</v>
      </c>
      <c r="O17" s="63" t="s">
        <v>31</v>
      </c>
      <c r="P17" s="61">
        <v>2014</v>
      </c>
      <c r="Q17" s="62">
        <v>2013</v>
      </c>
      <c r="R17" s="63" t="s">
        <v>31</v>
      </c>
    </row>
    <row r="18" spans="2:18">
      <c r="B18" s="64" t="s">
        <v>5</v>
      </c>
      <c r="C18" s="111">
        <v>13248.406838000001</v>
      </c>
      <c r="D18" s="110">
        <v>9246.6868269999995</v>
      </c>
      <c r="E18" s="20">
        <f>IF(D18=0,"NA",IF(ISERROR(C18/D18-1),"NA",IF((C18/D18-1)&gt;200%,"NA",IF((C18/D18-1)&lt;-200%,"NA",(C18/D18-1)))))</f>
        <v>0.43277339071494447</v>
      </c>
      <c r="F18" s="111">
        <v>4094.1443650000001</v>
      </c>
      <c r="G18" s="112">
        <v>3648.1237230000002</v>
      </c>
      <c r="H18" s="20">
        <f>IF(G18=0,"NA",IF(ISERROR(F18/G18-1),"NA",IF((F18/G18-1)&gt;200%,"NA",IF((F18/G18-1)&lt;-200%,"NA",(F18/G18-1)))))</f>
        <v>0.12226028387908383</v>
      </c>
      <c r="I18" s="40">
        <f>IF(ISERROR(C18/F18),"NA",(C18/F18))</f>
        <v>3.2359403227834154</v>
      </c>
      <c r="J18" s="41">
        <f>IF(ISERROR(D18/G18),"NA",(D18/G18))</f>
        <v>2.5346417855028429</v>
      </c>
      <c r="K18" s="20">
        <f>IF(J18=0,"NA",IF(ISERROR(I18/J18-1),"NA",IF((I18/J18-1)&gt;200%,"NA",IF((I18/J18-1)&lt;-200%,"NA",(I18/J18-1)))))</f>
        <v>0.27668546352061463</v>
      </c>
      <c r="L18" s="26"/>
      <c r="M18" s="121">
        <f ca="1">C18/driver!$O$53</f>
        <v>179.03252483783785</v>
      </c>
      <c r="N18" s="122">
        <f ca="1">D18/driver!$O$52</f>
        <v>128.42620593055554</v>
      </c>
      <c r="O18" s="20">
        <f ca="1">IF(N18=0,"NA",IF(ISERROR(M18/N18-1),"NA",IF((M18/N18-1)&gt;200%,"NA",IF((M18/N18-1)&lt;-200%,"NA",(M18/N18-1)))))</f>
        <v>0.39404978556048675</v>
      </c>
      <c r="P18" s="121">
        <f ca="1">F18/driver!$O$53</f>
        <v>55.326275202702703</v>
      </c>
      <c r="Q18" s="122">
        <f ca="1">G18/driver!$O$52</f>
        <v>50.668385041666667</v>
      </c>
      <c r="R18" s="20">
        <f t="shared" ref="R18:R25" ca="1" si="1">IF(Q18=0,"NA",IF(ISERROR(P18/Q18-1),"NA",IF((P18/Q18-1)&gt;200%,"NA",IF((P18/Q18-1)&lt;-200%,"NA",(P18/Q18-1)))))</f>
        <v>9.1928924855324778E-2</v>
      </c>
    </row>
    <row r="19" spans="2:18">
      <c r="B19" s="64" t="s">
        <v>0</v>
      </c>
      <c r="C19" s="111">
        <v>5369.5049310000004</v>
      </c>
      <c r="D19" s="112">
        <v>5101.8226359999999</v>
      </c>
      <c r="E19" s="20">
        <f>IF(D19=0,"NA",IF(ISERROR(C19/D19-1),"NA",IF((C19/D19-1)&gt;200%,"NA",IF((C19/D19-1)&lt;-200%,"NA",(C19/D19-1)))))</f>
        <v>5.2467973526000966E-2</v>
      </c>
      <c r="F19" s="111">
        <v>11909.181241999999</v>
      </c>
      <c r="G19" s="112">
        <v>10107.100920000001</v>
      </c>
      <c r="H19" s="20">
        <f>IF(G19=0,"NA",IF(ISERROR(F19/G19-1),"NA",IF((F19/G19-1)&gt;200%,"NA",IF((F19/G19-1)&lt;-200%,"NA",(F19/G19-1)))))</f>
        <v>0.17829843950939761</v>
      </c>
      <c r="I19" s="40">
        <f>IF(ISERROR(C19/F19),"NA",(C19/F19))</f>
        <v>0.45087103990519661</v>
      </c>
      <c r="J19" s="65">
        <f>IF(ISERROR(D19/G19),"NA",(D19/G19))</f>
        <v>0.50477606549910647</v>
      </c>
      <c r="K19" s="20">
        <f>IF(J19=0,"NA",IF(ISERROR(I19/J19-1),"NA",IF((I19/J19-1)&gt;200%,"NA",IF((I19/J19-1)&lt;-200%,"NA",(I19/J19-1)))))</f>
        <v>-0.10678997931609591</v>
      </c>
      <c r="L19" s="26"/>
      <c r="M19" s="121">
        <f ca="1">C19/driver!$O$53</f>
        <v>72.560877445945948</v>
      </c>
      <c r="N19" s="122">
        <f ca="1">D19/driver!$O$52</f>
        <v>70.858647722222216</v>
      </c>
      <c r="O19" s="20">
        <f ca="1">IF(N19=0,"NA",IF(ISERROR(M19/N19-1),"NA",IF((M19/N19-1)&gt;200%,"NA",IF((M19/N19-1)&lt;-200%,"NA",(M19/N19-1)))))</f>
        <v>2.4022893160433378E-2</v>
      </c>
      <c r="P19" s="121">
        <f ca="1">F19/driver!$O$53</f>
        <v>160.93488164864863</v>
      </c>
      <c r="Q19" s="122">
        <f ca="1">G19/driver!$O$52</f>
        <v>140.37640166666668</v>
      </c>
      <c r="R19" s="20">
        <f t="shared" ca="1" si="1"/>
        <v>0.14645253573887329</v>
      </c>
    </row>
    <row r="20" spans="2:18">
      <c r="B20" s="64" t="s">
        <v>4</v>
      </c>
      <c r="C20" s="111">
        <v>-349.66567900000001</v>
      </c>
      <c r="D20" s="112">
        <v>71.713144999999997</v>
      </c>
      <c r="E20" s="96" t="str">
        <f>IF(D20=0,"NA",IF(ISERROR(C20/D20-1),"NA",IF((C20/D20-1)&gt;200%,"NA",IF((C20/D20-1)&lt;-200%,"NA",(C20/D20-1)))))</f>
        <v>NA</v>
      </c>
      <c r="F20" s="111">
        <v>986.30899999999997</v>
      </c>
      <c r="G20" s="112">
        <v>910.22019999999998</v>
      </c>
      <c r="H20" s="20">
        <f>IF(G20=0,"NA",IF(ISERROR(F20/G20-1),"NA",IF((F20/G20-1)&gt;200%,"NA",IF((F20/G20-1)&lt;-200%,"NA",(F20/G20-1)))))</f>
        <v>8.3593838062482106E-2</v>
      </c>
      <c r="I20" s="40">
        <f>IF(ISERROR(C20/F20),"NA",(C20/F20))</f>
        <v>-0.35451940416238725</v>
      </c>
      <c r="J20" s="65">
        <f>IF(ISERROR(D20/G20),"NA",(D20/G20))</f>
        <v>7.8786589223135237E-2</v>
      </c>
      <c r="K20" s="96" t="str">
        <f>IF(J20=0,"NA",IF(ISERROR(I20/J20-1),"NA",IF((I20/J20-1)&gt;200%,"NA",IF((I20/J20-1)&lt;-200%,"NA",(I20/J20-1)))))</f>
        <v>NA</v>
      </c>
      <c r="L20" s="26"/>
      <c r="M20" s="121">
        <f ca="1">C20/driver!$O$53</f>
        <v>-4.7252118783783787</v>
      </c>
      <c r="N20" s="122">
        <f ca="1">D20/driver!$O$52</f>
        <v>0.99601590277777774</v>
      </c>
      <c r="O20" s="96" t="str">
        <f ca="1">IF(N20=0,"NA",IF(ISERROR(M20/N20-1),"NA",IF((M20/N20-1)&gt;200%,"NA",IF((M20/N20-1)&lt;-200%,"NA",(M20/N20-1)))))</f>
        <v>NA</v>
      </c>
      <c r="P20" s="121">
        <f ca="1">F20/driver!$O$53</f>
        <v>13.3285</v>
      </c>
      <c r="Q20" s="122">
        <f ca="1">G20/driver!$O$52</f>
        <v>12.641947222222221</v>
      </c>
      <c r="R20" s="20">
        <f t="shared" ca="1" si="1"/>
        <v>5.4307518114847575E-2</v>
      </c>
    </row>
    <row r="21" spans="2:18">
      <c r="B21" s="64" t="s">
        <v>1</v>
      </c>
      <c r="C21" s="111">
        <v>-153.193883</v>
      </c>
      <c r="D21" s="112">
        <v>2.538097</v>
      </c>
      <c r="E21" s="96" t="str">
        <f>IF(D21=0,"NA",IF(ISERROR(C21/D21-1),"NA",IF((C21/D21-1)&gt;200%,"NA",IF((C21/D21-1)&lt;-200%,"NA",(C21/D21-1)))))</f>
        <v>NA</v>
      </c>
      <c r="F21" s="111">
        <v>185.03157000000002</v>
      </c>
      <c r="G21" s="112">
        <v>235.753084</v>
      </c>
      <c r="H21" s="20">
        <f>IF(G21=0,"NA",IF(ISERROR(F21/G21-1),"NA",IF((F21/G21-1)&gt;200%,"NA",IF((F21/G21-1)&lt;-200%,"NA",(F21/G21-1)))))</f>
        <v>-0.21514676770887964</v>
      </c>
      <c r="I21" s="40">
        <f>IF(ISERROR(C21/F21),"NA",(C21/F21))</f>
        <v>-0.82793375746636089</v>
      </c>
      <c r="J21" s="65">
        <f>IF(ISERROR(D21/G21),"NA",(D21/G21))</f>
        <v>1.0765912186327964E-2</v>
      </c>
      <c r="K21" s="96" t="str">
        <f>IF(J21=0,"NA",IF(ISERROR(I21/J21-1),"NA",IF((I21/J21-1)&gt;200%,"NA",IF((I21/J21-1)&lt;-200%,"NA",(I21/J21-1)))))</f>
        <v>NA</v>
      </c>
      <c r="L21" s="26"/>
      <c r="M21" s="121">
        <f ca="1">C21/driver!$O$53</f>
        <v>-2.0701876081081081</v>
      </c>
      <c r="N21" s="122">
        <f ca="1">D21/driver!$O$52</f>
        <v>3.5251347222222222E-2</v>
      </c>
      <c r="O21" s="96" t="str">
        <f ca="1">IF(N21=0,"NA",IF(ISERROR(M21/N21-1),"NA",IF((M21/N21-1)&gt;200%,"NA",IF((M21/N21-1)&lt;-200%,"NA",(M21/N21-1)))))</f>
        <v>NA</v>
      </c>
      <c r="P21" s="121">
        <f ca="1">F21/driver!$O$53</f>
        <v>2.5004266216216218</v>
      </c>
      <c r="Q21" s="122">
        <f ca="1">G21/driver!$O$52</f>
        <v>3.2743483888888889</v>
      </c>
      <c r="R21" s="20">
        <f t="shared" ca="1" si="1"/>
        <v>-0.23635901723026131</v>
      </c>
    </row>
    <row r="22" spans="2:18">
      <c r="B22" s="64" t="s">
        <v>2</v>
      </c>
      <c r="C22" s="111">
        <v>-7.5681529999999997</v>
      </c>
      <c r="D22" s="112">
        <v>65.584407999999996</v>
      </c>
      <c r="E22" s="96">
        <f>IF(D22=0,"NA",IF(ISERROR(C22/D22-1),"NA",IF((C22/D22-1)&gt;200%,"NA",IF((C22/D22-1)&lt;-200%,"NA",(C22/D22-1)))))</f>
        <v>-1.1153956135427798</v>
      </c>
      <c r="F22" s="111">
        <v>66.210397999999998</v>
      </c>
      <c r="G22" s="112">
        <v>55.259702999999995</v>
      </c>
      <c r="H22" s="20">
        <f>IF(G22=0,"NA",IF(ISERROR(F22/G22-1),"NA",IF((F22/G22-1)&gt;200%,"NA",IF((F22/G22-1)&lt;-200%,"NA",(F22/G22-1)))))</f>
        <v>0.19816782221938478</v>
      </c>
      <c r="I22" s="40">
        <f>IF(ISERROR(C22/F22),"NA",(C22/F22))</f>
        <v>-0.11430459910541543</v>
      </c>
      <c r="J22" s="65">
        <f>IF(ISERROR(D22/G22),"NA",(D22/G22))</f>
        <v>1.1868396759208062</v>
      </c>
      <c r="K22" s="20">
        <f>IF(J22=0,"NA",IF(ISERROR(I22/J22-1),"NA",IF((I22/J22-1)&gt;200%,"NA",IF((I22/J22-1)&lt;-200%,"NA",(I22/J22-1)))))</f>
        <v>-1.096310058910638</v>
      </c>
      <c r="L22" s="26"/>
      <c r="M22" s="121">
        <f ca="1">C22/driver!$O$53</f>
        <v>-0.10227233783783783</v>
      </c>
      <c r="N22" s="122">
        <f ca="1">D22/driver!$O$52</f>
        <v>0.91089455555555554</v>
      </c>
      <c r="O22" s="20">
        <f ca="1">IF(N22=0,"NA",IF(ISERROR(M22/N22-1),"NA",IF((M22/N22-1)&gt;200%,"NA",IF((M22/N22-1)&lt;-200%,"NA",(M22/N22-1)))))</f>
        <v>-1.1122768131767589</v>
      </c>
      <c r="P22" s="121">
        <f ca="1">F22/driver!$O$53</f>
        <v>0.89473510810810808</v>
      </c>
      <c r="Q22" s="122">
        <f ca="1">G22/driver!$O$52</f>
        <v>0.76749587499999994</v>
      </c>
      <c r="R22" s="20">
        <f t="shared" ca="1" si="1"/>
        <v>0.1657849081053473</v>
      </c>
    </row>
    <row r="23" spans="2:18" ht="15.75" thickBot="1">
      <c r="B23" s="105" t="s">
        <v>3</v>
      </c>
      <c r="C23" s="113">
        <v>2637.0616020000002</v>
      </c>
      <c r="D23" s="114">
        <v>2656.2237679999998</v>
      </c>
      <c r="E23" s="21">
        <f>IF(D23=0,"NA",IF(ISERROR(C23/D23-1),"NA",IF((C23/D23-1)&gt;200%,"NA",IF((C23/D23-1)&lt;-200%,"NA",(C23/D23-1)))))</f>
        <v>-7.2140631489144846E-3</v>
      </c>
      <c r="F23" s="113">
        <v>5662.310300000001</v>
      </c>
      <c r="G23" s="114">
        <v>5616.3414249999996</v>
      </c>
      <c r="H23" s="21">
        <f>IF(G23=0,"NA",IF(ISERROR(F23/G23-1),"NA",IF((F23/G23-1)&gt;200%,"NA",IF((F23/G23-1)&lt;-200%,"NA",(F23/G23-1)))))</f>
        <v>8.1848433920665986E-3</v>
      </c>
      <c r="I23" s="42">
        <f>IF(ISERROR(C23/F23),"NA",(C23/F23))</f>
        <v>0.46572184537466971</v>
      </c>
      <c r="J23" s="67">
        <f>IF(ISERROR(D23/G23),"NA",(D23/G23))</f>
        <v>0.47294556491461875</v>
      </c>
      <c r="K23" s="21">
        <f>IF(J23=0,"NA",IF(ISERROR(I23/J23-1),"NA",IF((I23/J23-1)&gt;200%,"NA",IF((I23/J23-1)&lt;-200%,"NA",(I23/J23-1)))))</f>
        <v>-1.5273892125942989E-2</v>
      </c>
      <c r="L23" s="26"/>
      <c r="M23" s="121">
        <f ca="1">C23/driver!$O$53</f>
        <v>35.635967594594597</v>
      </c>
      <c r="N23" s="122">
        <f ca="1">D23/driver!$O$52</f>
        <v>36.891996777777777</v>
      </c>
      <c r="O23" s="21">
        <f ca="1">IF(N23=0,"NA",IF(ISERROR(M23/N23-1),"NA",IF((M23/N23-1)&gt;200%,"NA",IF((M23/N23-1)&lt;-200%,"NA",(M23/N23-1)))))</f>
        <v>-3.4046115496241147E-2</v>
      </c>
      <c r="P23" s="124">
        <f ca="1">F23/driver!$O$53</f>
        <v>76.517706756756766</v>
      </c>
      <c r="Q23" s="125">
        <f ca="1">G23/driver!$O$52</f>
        <v>78.004742013888887</v>
      </c>
      <c r="R23" s="21">
        <f t="shared" ca="1" si="1"/>
        <v>-1.9063395618529877E-2</v>
      </c>
    </row>
    <row r="24" spans="2:18" ht="16.5" hidden="1" thickTop="1" thickBot="1">
      <c r="B24" s="66" t="s">
        <v>6</v>
      </c>
      <c r="C24" s="113">
        <v>0</v>
      </c>
      <c r="D24" s="114">
        <v>0</v>
      </c>
      <c r="E24" s="21" t="str">
        <f>IF(D24=0,"NA",IF(ISERROR(C24/D24-1),"NA",IF((C24/D24-1)&gt;200%,"NA",IF((C24/D24-1)&lt;-200%,"NA",(C24/D24-1)))))</f>
        <v>NA</v>
      </c>
      <c r="F24" s="113">
        <v>0</v>
      </c>
      <c r="G24" s="114">
        <v>0</v>
      </c>
      <c r="H24" s="21" t="str">
        <f>IF(G24=0,"NA",IF(ISERROR(F24/G24-1),"NA",IF((F24/G24-1)&gt;200%,"NA",IF((F24/G24-1)&lt;-200%,"NA",(F24/G24-1)))))</f>
        <v>NA</v>
      </c>
      <c r="I24" s="42" t="str">
        <f>IF(ISERROR(C24/F24),"NA",(C24/F24))</f>
        <v>NA</v>
      </c>
      <c r="J24" s="67" t="str">
        <f>IF(ISERROR(D24/G24),"NA",(D24/G24))</f>
        <v>NA</v>
      </c>
      <c r="K24" s="21" t="str">
        <f>IF(J24=0,"NA",IF(ISERROR(I24/J24-1),"NA",IF((I24/J24-1)&gt;200%,"NA",IF((I24/J24-1)&lt;-200%,"NA",(I24/J24-1)))))</f>
        <v>NA</v>
      </c>
      <c r="L24" s="28"/>
      <c r="M24" s="121">
        <f ca="1">C24/driver!$O$53</f>
        <v>0</v>
      </c>
      <c r="N24" s="122">
        <f ca="1">D24/driver!$O$52</f>
        <v>0</v>
      </c>
      <c r="O24" s="21" t="str">
        <f ca="1">IF(N24=0,"NA",IF(ISERROR(M24/N24-1),"NA",IF((M24/N24-1)&gt;200%,"NA",IF((M24/N24-1)&lt;-200%,"NA",(M24/N24-1)))))</f>
        <v>NA</v>
      </c>
      <c r="P24" s="121">
        <f ca="1">F24/driver!$O$53</f>
        <v>0</v>
      </c>
      <c r="Q24" s="122">
        <f ca="1">G24/driver!$O$52</f>
        <v>0</v>
      </c>
      <c r="R24" s="21" t="str">
        <f t="shared" ca="1" si="1"/>
        <v>NA</v>
      </c>
    </row>
    <row r="25" spans="2:18" s="2" customFormat="1" ht="15.75" thickTop="1">
      <c r="B25" s="68" t="s">
        <v>7</v>
      </c>
      <c r="C25" s="115">
        <f>SUM(C18:C24)</f>
        <v>20744.545656000002</v>
      </c>
      <c r="D25" s="116">
        <f>SUM(D18:D24)</f>
        <v>17144.568880999999</v>
      </c>
      <c r="E25" s="23">
        <f>IF(D25=0,"NA",IF(ISERROR(C25/D25-1),"NA",IF((C25/D25-1)&gt;200%,"NA",IF((C25/D25-1)&lt;-200%,"NA",(C25/D25-1)))))</f>
        <v>0.20997767864490191</v>
      </c>
      <c r="F25" s="115">
        <f>SUM(F18:F24)</f>
        <v>22903.186874999999</v>
      </c>
      <c r="G25" s="116">
        <f>SUM(G18:G24)</f>
        <v>20572.799054999999</v>
      </c>
      <c r="H25" s="23">
        <f>IF(G25=0,"NA",IF(ISERROR(F25/G25-1),"NA",IF((F25/G25-1)&gt;200%,"NA",IF((F25/G25-1)&lt;-200%,"NA",(F25/G25-1)))))</f>
        <v>0.11327519477392767</v>
      </c>
      <c r="I25" s="44">
        <f>IF(ISERROR(C25/F25),"NA",(C25/F25))</f>
        <v>0.90574930769323347</v>
      </c>
      <c r="J25" s="45">
        <f>IF(ISERROR(D25/G25),"NA",(D25/G25))</f>
        <v>0.83336102370733045</v>
      </c>
      <c r="K25" s="23">
        <f>IF(J25=0,"NA",IF(ISERROR(I25/J25-1),"NA",IF((I25/J25-1)&gt;200%,"NA",IF((I25/J25-1)&lt;-200%,"NA",(I25/J25-1)))))</f>
        <v>8.6863054458526268E-2</v>
      </c>
      <c r="L25" s="70"/>
      <c r="M25" s="123">
        <f ca="1">C25/driver!$O$53</f>
        <v>280.33169805405407</v>
      </c>
      <c r="N25" s="123">
        <f ca="1">D25/driver!$O$52</f>
        <v>238.1190122361111</v>
      </c>
      <c r="O25" s="23">
        <f ca="1">IF(N25=0,"NA",IF(ISERROR(M25/N25-1),"NA",IF((M25/N25-1)&gt;200%,"NA",IF((M25/N25-1)&lt;-200%,"NA",(M25/N25-1)))))</f>
        <v>0.1772755792220666</v>
      </c>
      <c r="P25" s="123">
        <f ca="1">F25/driver!$O$53</f>
        <v>309.50252533783782</v>
      </c>
      <c r="Q25" s="123">
        <f ca="1">G25/driver!$O$52</f>
        <v>285.73332020833334</v>
      </c>
      <c r="R25" s="23">
        <f t="shared" ca="1" si="1"/>
        <v>8.3186675996253845E-2</v>
      </c>
    </row>
    <row r="27" spans="2:18">
      <c r="B27" s="73" t="s">
        <v>40</v>
      </c>
      <c r="C27" s="74" t="s">
        <v>33</v>
      </c>
      <c r="D27" s="75"/>
      <c r="E27" s="76"/>
      <c r="F27" s="74" t="s">
        <v>26</v>
      </c>
      <c r="G27" s="75"/>
      <c r="H27" s="76"/>
      <c r="I27" s="74" t="s">
        <v>34</v>
      </c>
      <c r="J27" s="51"/>
      <c r="K27" s="52"/>
      <c r="L27" s="70"/>
      <c r="M27" s="77" t="s">
        <v>28</v>
      </c>
      <c r="N27" s="75"/>
      <c r="O27" s="76"/>
      <c r="P27" s="74" t="s">
        <v>29</v>
      </c>
      <c r="Q27" s="75"/>
      <c r="R27" s="76"/>
    </row>
    <row r="28" spans="2:18" s="6" customFormat="1" ht="12.75">
      <c r="B28" s="78" t="s">
        <v>9</v>
      </c>
      <c r="C28" s="79">
        <v>2014</v>
      </c>
      <c r="D28" s="80">
        <v>2013</v>
      </c>
      <c r="E28" s="81" t="s">
        <v>31</v>
      </c>
      <c r="F28" s="79">
        <v>2014</v>
      </c>
      <c r="G28" s="80">
        <v>2013</v>
      </c>
      <c r="H28" s="81" t="s">
        <v>31</v>
      </c>
      <c r="I28" s="79">
        <v>2014</v>
      </c>
      <c r="J28" s="80">
        <v>2013</v>
      </c>
      <c r="K28" s="81" t="s">
        <v>31</v>
      </c>
      <c r="L28" s="70"/>
      <c r="M28" s="79">
        <v>2014</v>
      </c>
      <c r="N28" s="80">
        <v>2013</v>
      </c>
      <c r="O28" s="81" t="s">
        <v>31</v>
      </c>
      <c r="P28" s="79">
        <v>2014</v>
      </c>
      <c r="Q28" s="80">
        <v>2013</v>
      </c>
      <c r="R28" s="81" t="s">
        <v>31</v>
      </c>
    </row>
    <row r="29" spans="2:18">
      <c r="B29" s="64" t="s">
        <v>5</v>
      </c>
      <c r="C29" s="111">
        <f>C7+C18</f>
        <v>334079.67424700002</v>
      </c>
      <c r="D29" s="112">
        <f t="shared" ref="D29" si="2">D7+D18</f>
        <v>298535.10503500002</v>
      </c>
      <c r="E29" s="20">
        <f>IF(D29=0,"NA",IF(ISERROR(C29/D29-1),"NA",IF((C29/D29-1)&gt;200%,"NA",IF((C29/D29-1)&lt;-200%,"NA",(C29/D29-1)))))</f>
        <v>0.11906328137802347</v>
      </c>
      <c r="F29" s="111">
        <f t="shared" ref="F29:G35" si="3">F7+F18</f>
        <v>35601.177245000006</v>
      </c>
      <c r="G29" s="112">
        <f t="shared" si="3"/>
        <v>32887.897267999993</v>
      </c>
      <c r="H29" s="20">
        <f>IF(G29=0,"NA",IF(ISERROR(F29/G29-1),"NA",IF((F29/G29-1)&gt;200%,"NA",IF((F29/G29-1)&lt;-200%,"NA",(F29/G29-1)))))</f>
        <v>8.2500865132537404E-2</v>
      </c>
      <c r="I29" s="40">
        <f>IF(ISERROR(C29/F29),"NA",(C29/F29))</f>
        <v>9.3839501977120641</v>
      </c>
      <c r="J29" s="41">
        <f>IF(ISERROR(D29/G29),"NA",(D29/G29))</f>
        <v>9.0773545843405259</v>
      </c>
      <c r="K29" s="20">
        <f>IF(J29=0,"NA",IF(ISERROR(I29/J29-1),"NA",IF((I29/J29-1)&gt;200%,"NA",IF((I29/J29-1)&lt;-200%,"NA",(I29/J29-1)))))</f>
        <v>3.3775877159238687E-2</v>
      </c>
      <c r="L29" s="26"/>
      <c r="M29" s="118">
        <f ca="1">C29/driver!$O$53</f>
        <v>4514.5901925270273</v>
      </c>
      <c r="N29" s="119">
        <f ca="1">D29/driver!$O$52</f>
        <v>4146.3209032638888</v>
      </c>
      <c r="O29" s="20">
        <f ca="1">IF(N29=0,"NA",IF(ISERROR(M29/N29-1),"NA",IF((M29/N29-1)&gt;200%,"NA",IF((M29/N29-1)&lt;-200%,"NA",(M29/N29-1)))))</f>
        <v>8.8818327827266286E-2</v>
      </c>
      <c r="P29" s="118">
        <f ca="1">F29/driver!$O$53</f>
        <v>481.0969897972974</v>
      </c>
      <c r="Q29" s="119">
        <f ca="1">G29/driver!$O$52</f>
        <v>456.77635094444435</v>
      </c>
      <c r="R29" s="20">
        <f t="shared" ref="R29:R36" ca="1" si="4">IF(Q29=0,"NA",IF(ISERROR(P29/Q29-1),"NA",IF((P29/Q29-1)&gt;200%,"NA",IF((P29/Q29-1)&lt;-200%,"NA",(P29/Q29-1)))))</f>
        <v>5.3244084993820273E-2</v>
      </c>
    </row>
    <row r="30" spans="2:18">
      <c r="B30" s="64" t="s">
        <v>0</v>
      </c>
      <c r="C30" s="111">
        <f t="shared" ref="C30:D35" si="5">C8+C19</f>
        <v>153504.41102100001</v>
      </c>
      <c r="D30" s="112">
        <f t="shared" si="5"/>
        <v>137774.32625315001</v>
      </c>
      <c r="E30" s="20">
        <f>IF(D30=0,"NA",IF(ISERROR(C30/D30-1),"NA",IF((C30/D30-1)&gt;200%,"NA",IF((C30/D30-1)&lt;-200%,"NA",(C30/D30-1)))))</f>
        <v>0.11417283027715297</v>
      </c>
      <c r="F30" s="111">
        <f t="shared" si="3"/>
        <v>40998.838422000001</v>
      </c>
      <c r="G30" s="112">
        <f t="shared" si="3"/>
        <v>36780.466916000012</v>
      </c>
      <c r="H30" s="20">
        <f>IF(G30=0,"NA",IF(ISERROR(F30/G30-1),"NA",IF((F30/G30-1)&gt;200%,"NA",IF((F30/G30-1)&lt;-200%,"NA",(F30/G30-1)))))</f>
        <v>0.11469053711672528</v>
      </c>
      <c r="I30" s="40">
        <f>IF(ISERROR(C30/F30),"NA",(C30/F30))</f>
        <v>3.7441161000949101</v>
      </c>
      <c r="J30" s="65">
        <f>IF(ISERROR(D30/G30),"NA",(D30/G30))</f>
        <v>3.7458558252618666</v>
      </c>
      <c r="K30" s="20">
        <f>IF(J30=0,"NA",IF(ISERROR(I30/J30-1),"NA",IF((I30/J30-1)&gt;200%,"NA",IF((I30/J30-1)&lt;-200%,"NA",(I30/J30-1)))))</f>
        <v>-4.6443996995926273E-4</v>
      </c>
      <c r="L30" s="26"/>
      <c r="M30" s="118">
        <f ca="1">C30/driver!$O$53</f>
        <v>2074.3839327162163</v>
      </c>
      <c r="N30" s="119">
        <f ca="1">D30/driver!$O$52</f>
        <v>1913.5323090715278</v>
      </c>
      <c r="O30" s="20">
        <f ca="1">IF(N30=0,"NA",IF(ISERROR(M30/N30-1),"NA",IF((M30/N30-1)&gt;200%,"NA",IF((M30/N30-1)&lt;-200%,"NA",(M30/N30-1)))))</f>
        <v>8.4060051080473208E-2</v>
      </c>
      <c r="P30" s="118">
        <f ca="1">F30/driver!$O$53</f>
        <v>554.03835705405402</v>
      </c>
      <c r="Q30" s="119">
        <f ca="1">G30/driver!$O$52</f>
        <v>510.83981827777797</v>
      </c>
      <c r="R30" s="20">
        <f t="shared" ca="1" si="4"/>
        <v>8.4563765843300276E-2</v>
      </c>
    </row>
    <row r="31" spans="2:18">
      <c r="B31" s="64" t="s">
        <v>4</v>
      </c>
      <c r="C31" s="111">
        <f t="shared" si="5"/>
        <v>165508.43732700002</v>
      </c>
      <c r="D31" s="112">
        <f t="shared" si="5"/>
        <v>153175.69725200001</v>
      </c>
      <c r="E31" s="20">
        <f>IF(D31=0,"NA",IF(ISERROR(C31/D31-1),"NA",IF((C31/D31-1)&gt;200%,"NA",IF((C31/D31-1)&lt;-200%,"NA",(C31/D31-1)))))</f>
        <v>8.0513686545918395E-2</v>
      </c>
      <c r="F31" s="111">
        <f t="shared" si="3"/>
        <v>14218.882006</v>
      </c>
      <c r="G31" s="112">
        <f t="shared" si="3"/>
        <v>13167.124370999998</v>
      </c>
      <c r="H31" s="20">
        <f>IF(G31=0,"NA",IF(ISERROR(F31/G31-1),"NA",IF((F31/G31-1)&gt;200%,"NA",IF((F31/G31-1)&lt;-200%,"NA",(F31/G31-1)))))</f>
        <v>7.9877549977157569E-2</v>
      </c>
      <c r="I31" s="40">
        <f>IF(ISERROR(C31/F31),"NA",(C31/F31))</f>
        <v>11.64004576851821</v>
      </c>
      <c r="J31" s="65">
        <f>IF(ISERROR(D31/G31),"NA",(D31/G31))</f>
        <v>11.63319286247213</v>
      </c>
      <c r="K31" s="20">
        <f>IF(J31=0,"NA",IF(ISERROR(I31/J31-1),"NA",IF((I31/J31-1)&gt;200%,"NA",IF((I31/J31-1)&lt;-200%,"NA",(I31/J31-1)))))</f>
        <v>5.8908213137143228E-4</v>
      </c>
      <c r="L31" s="26"/>
      <c r="M31" s="118">
        <f ca="1">C31/driver!$O$53</f>
        <v>2236.6005044189192</v>
      </c>
      <c r="N31" s="119">
        <f ca="1">D31/driver!$O$52</f>
        <v>2127.4402396111113</v>
      </c>
      <c r="O31" s="20">
        <f ca="1">IF(N31=0,"NA",IF(ISERROR(M31/N31-1),"NA",IF((M31/N31-1)&gt;200%,"NA",IF((M31/N31-1)&lt;-200%,"NA",(M31/N31-1)))))</f>
        <v>5.1310613936569105E-2</v>
      </c>
      <c r="P31" s="118">
        <f ca="1">F31/driver!$O$53</f>
        <v>192.14705413513514</v>
      </c>
      <c r="Q31" s="119">
        <f ca="1">G31/driver!$O$52</f>
        <v>182.87672737499997</v>
      </c>
      <c r="R31" s="20">
        <f t="shared" ca="1" si="4"/>
        <v>5.0691670248045329E-2</v>
      </c>
    </row>
    <row r="32" spans="2:18">
      <c r="B32" s="64" t="s">
        <v>1</v>
      </c>
      <c r="C32" s="111">
        <f t="shared" si="5"/>
        <v>122039.762441</v>
      </c>
      <c r="D32" s="112">
        <f t="shared" si="5"/>
        <v>123635.776962</v>
      </c>
      <c r="E32" s="20">
        <f>IF(D32=0,"NA",IF(ISERROR(C32/D32-1),"NA",IF((C32/D32-1)&gt;200%,"NA",IF((C32/D32-1)&lt;-200%,"NA",(C32/D32-1)))))</f>
        <v>-1.2909002233961298E-2</v>
      </c>
      <c r="F32" s="111">
        <f t="shared" si="3"/>
        <v>7095.9511989999992</v>
      </c>
      <c r="G32" s="112">
        <f t="shared" si="3"/>
        <v>6738.3282470000013</v>
      </c>
      <c r="H32" s="20">
        <f>IF(G32=0,"NA",IF(ISERROR(F32/G32-1),"NA",IF((F32/G32-1)&gt;200%,"NA",IF((F32/G32-1)&lt;-200%,"NA",(F32/G32-1)))))</f>
        <v>5.3072949089296273E-2</v>
      </c>
      <c r="I32" s="40">
        <f>IF(ISERROR(C32/F32),"NA",(C32/F32))</f>
        <v>17.198506446633754</v>
      </c>
      <c r="J32" s="65">
        <f>IF(ISERROR(D32/G32),"NA",(D32/G32))</f>
        <v>18.34813805887898</v>
      </c>
      <c r="K32" s="20">
        <f>IF(J32=0,"NA",IF(ISERROR(I32/J32-1),"NA",IF((I32/J32-1)&gt;200%,"NA",IF((I32/J32-1)&lt;-200%,"NA",(I32/J32-1)))))</f>
        <v>-6.2656581749934048E-2</v>
      </c>
      <c r="L32" s="26"/>
      <c r="M32" s="118">
        <f ca="1">C32/driver!$O$53</f>
        <v>1649.1859789324324</v>
      </c>
      <c r="N32" s="119">
        <f ca="1">D32/driver!$O$52</f>
        <v>1717.1635689166667</v>
      </c>
      <c r="O32" s="20">
        <f ca="1">IF(N32=0,"NA",IF(ISERROR(M32/N32-1),"NA",IF((M32/N32-1)&gt;200%,"NA",IF((M32/N32-1)&lt;-200%,"NA",(M32/N32-1)))))</f>
        <v>-3.9587137308719211E-2</v>
      </c>
      <c r="P32" s="118">
        <f ca="1">F32/driver!$O$53</f>
        <v>95.891232418918904</v>
      </c>
      <c r="Q32" s="119">
        <f ca="1">G32/driver!$O$52</f>
        <v>93.587892319444464</v>
      </c>
      <c r="R32" s="20">
        <f t="shared" ca="1" si="4"/>
        <v>2.4611518032828794E-2</v>
      </c>
    </row>
    <row r="33" spans="2:18">
      <c r="B33" s="64" t="s">
        <v>2</v>
      </c>
      <c r="C33" s="111">
        <f t="shared" si="5"/>
        <v>99547.208827999988</v>
      </c>
      <c r="D33" s="112">
        <f t="shared" si="5"/>
        <v>91268.257389999999</v>
      </c>
      <c r="E33" s="20">
        <f>IF(D33=0,"NA",IF(ISERROR(C33/D33-1),"NA",IF((C33/D33-1)&gt;200%,"NA",IF((C33/D33-1)&lt;-200%,"NA",(C33/D33-1)))))</f>
        <v>9.0710085573597166E-2</v>
      </c>
      <c r="F33" s="111">
        <f t="shared" si="3"/>
        <v>13535.605798999999</v>
      </c>
      <c r="G33" s="112">
        <f t="shared" si="3"/>
        <v>12285.567048000001</v>
      </c>
      <c r="H33" s="20">
        <f>IF(G33=0,"NA",IF(ISERROR(F33/G33-1),"NA",IF((F33/G33-1)&gt;200%,"NA",IF((F33/G33-1)&lt;-200%,"NA",(F33/G33-1)))))</f>
        <v>0.10174855959973739</v>
      </c>
      <c r="I33" s="40">
        <f>IF(ISERROR(C33/F33),"NA",(C33/F33))</f>
        <v>7.3544701512624187</v>
      </c>
      <c r="J33" s="65">
        <f>IF(ISERROR(D33/G33),"NA",(D33/G33))</f>
        <v>7.4289006794243004</v>
      </c>
      <c r="K33" s="20">
        <f>IF(J33=0,"NA",IF(ISERROR(I33/J33-1),"NA",IF((I33/J33-1)&gt;200%,"NA",IF((I33/J33-1)&lt;-200%,"NA",(I33/J33-1)))))</f>
        <v>-1.0019050108992622E-2</v>
      </c>
      <c r="L33" s="26"/>
      <c r="M33" s="118">
        <f ca="1">C33/driver!$O$53</f>
        <v>1345.2325517297295</v>
      </c>
      <c r="N33" s="119">
        <f ca="1">D33/driver!$O$52</f>
        <v>1267.6146859722221</v>
      </c>
      <c r="O33" s="20">
        <f ca="1">IF(N33=0,"NA",IF(ISERROR(M33/N33-1),"NA",IF((M33/N33-1)&gt;200%,"NA",IF((M33/N33-1)&lt;-200%,"NA",(M33/N33-1)))))</f>
        <v>6.1231434612148528E-2</v>
      </c>
      <c r="P33" s="118">
        <f ca="1">F33/driver!$O$53</f>
        <v>182.91359187837836</v>
      </c>
      <c r="Q33" s="119">
        <f ca="1">G33/driver!$O$52</f>
        <v>170.63287566666668</v>
      </c>
      <c r="R33" s="20">
        <f t="shared" ca="1" si="4"/>
        <v>7.1971571502447151E-2</v>
      </c>
    </row>
    <row r="34" spans="2:18">
      <c r="B34" s="64" t="s">
        <v>3</v>
      </c>
      <c r="C34" s="111">
        <f t="shared" si="5"/>
        <v>54893.369820000007</v>
      </c>
      <c r="D34" s="112">
        <f t="shared" si="5"/>
        <v>54766.515045000007</v>
      </c>
      <c r="E34" s="20">
        <f>IF(D34=0,"NA",IF(ISERROR(C34/D34-1),"NA",IF((C34/D34-1)&gt;200%,"NA",IF((C34/D34-1)&lt;-200%,"NA",(C34/D34-1)))))</f>
        <v>2.3162834972385582E-3</v>
      </c>
      <c r="F34" s="111">
        <f t="shared" si="3"/>
        <v>21727.826029</v>
      </c>
      <c r="G34" s="112">
        <f t="shared" si="3"/>
        <v>21532.996014000008</v>
      </c>
      <c r="H34" s="20">
        <f>IF(G34=0,"NA",IF(ISERROR(F34/G34-1),"NA",IF((F34/G34-1)&gt;200%,"NA",IF((F34/G34-1)&lt;-200%,"NA",(F34/G34-1)))))</f>
        <v>9.0479752503238586E-3</v>
      </c>
      <c r="I34" s="40">
        <f>IF(ISERROR(C34/F34),"NA",(C34/F34))</f>
        <v>2.526408751005929</v>
      </c>
      <c r="J34" s="65">
        <f>IF(ISERROR(D34/G34),"NA",(D34/G34))</f>
        <v>2.5433764539496835</v>
      </c>
      <c r="K34" s="20">
        <f>IF(J34=0,"NA",IF(ISERROR(I34/J34-1),"NA",IF((I34/J34-1)&gt;200%,"NA",IF((I34/J34-1)&lt;-200%,"NA",(I34/J34-1)))))</f>
        <v>-6.6713297268301552E-3</v>
      </c>
      <c r="L34" s="26"/>
      <c r="M34" s="118">
        <f ca="1">C34/driver!$O$53</f>
        <v>741.80229486486496</v>
      </c>
      <c r="N34" s="119">
        <f ca="1">D34/driver!$O$52</f>
        <v>760.64604229166673</v>
      </c>
      <c r="O34" s="20">
        <f ca="1">IF(N34=0,"NA",IF(ISERROR(M34/N34-1),"NA",IF((M34/N34-1)&gt;200%,"NA",IF((M34/N34-1)&lt;-200%,"NA",(M34/N34-1)))))</f>
        <v>-2.4773345786470613E-2</v>
      </c>
      <c r="P34" s="118">
        <f ca="1">F34/driver!$O$53</f>
        <v>293.61927066216214</v>
      </c>
      <c r="Q34" s="119">
        <f ca="1">G34/driver!$O$52</f>
        <v>299.06938908333342</v>
      </c>
      <c r="R34" s="20">
        <f t="shared" ca="1" si="4"/>
        <v>-1.8223591648333648E-2</v>
      </c>
    </row>
    <row r="35" spans="2:18" ht="15.75" thickBot="1">
      <c r="B35" s="66" t="s">
        <v>6</v>
      </c>
      <c r="C35" s="113">
        <f t="shared" si="5"/>
        <v>31067.158806328003</v>
      </c>
      <c r="D35" s="114">
        <f t="shared" si="5"/>
        <v>20889.300526999999</v>
      </c>
      <c r="E35" s="21">
        <f>IF(D35=0,"NA",IF(ISERROR(C35/D35-1),"NA",IF((C35/D35-1)&gt;200%,"NA",IF((C35/D35-1)&lt;-200%,"NA",(C35/D35-1)))))</f>
        <v>0.48722829499115305</v>
      </c>
      <c r="F35" s="113">
        <f t="shared" si="3"/>
        <v>2143.9544470000001</v>
      </c>
      <c r="G35" s="114">
        <f t="shared" si="3"/>
        <v>1596.214557</v>
      </c>
      <c r="H35" s="21">
        <f>IF(G35=0,"NA",IF(ISERROR(F35/G35-1),"NA",IF((F35/G35-1)&gt;200%,"NA",IF((F35/G35-1)&lt;-200%,"NA",(F35/G35-1)))))</f>
        <v>0.34314928879576678</v>
      </c>
      <c r="I35" s="42">
        <f>IF(ISERROR(C35/F35),"NA",(C35/F35))</f>
        <v>14.490587171662982</v>
      </c>
      <c r="J35" s="67">
        <f>IF(ISERROR(D35/G35),"NA",(D35/G35))</f>
        <v>13.08677485454106</v>
      </c>
      <c r="K35" s="21">
        <f>IF(J35=0,"NA",IF(ISERROR(I35/J35-1),"NA",IF((I35/J35-1)&gt;200%,"NA",IF((I35/J35-1)&lt;-200%,"NA",(I35/J35-1)))))</f>
        <v>0.10726953987710774</v>
      </c>
      <c r="L35" s="28"/>
      <c r="M35" s="118">
        <f ca="1">C35/driver!$O$53</f>
        <v>419.82647035578384</v>
      </c>
      <c r="N35" s="119">
        <f ca="1">D35/driver!$O$52</f>
        <v>290.12917398611108</v>
      </c>
      <c r="O35" s="21">
        <f ca="1">IF(N35=0,"NA",IF(ISERROR(M35/N35-1),"NA",IF((M35/N35-1)&gt;200%,"NA",IF((M35/N35-1)&lt;-200%,"NA",(M35/N35-1)))))</f>
        <v>0.44703293566706792</v>
      </c>
      <c r="P35" s="118">
        <f ca="1">F35/driver!$O$53</f>
        <v>28.972357391891894</v>
      </c>
      <c r="Q35" s="119">
        <f ca="1">G35/driver!$O$52</f>
        <v>22.169646624999999</v>
      </c>
      <c r="R35" s="21">
        <f t="shared" ca="1" si="4"/>
        <v>0.30684795666615172</v>
      </c>
    </row>
    <row r="36" spans="2:18" s="2" customFormat="1" ht="15.75" thickTop="1">
      <c r="B36" s="68" t="s">
        <v>7</v>
      </c>
      <c r="C36" s="115">
        <f>SUM(C29:C35)</f>
        <v>960640.02249032794</v>
      </c>
      <c r="D36" s="116">
        <f>SUM(D29:D35)</f>
        <v>880044.9784641501</v>
      </c>
      <c r="E36" s="23">
        <f>IF(D36=0,"NA",IF(ISERROR(C36/D36-1),"NA",IF((C36/D36-1)&gt;200%,"NA",IF((C36/D36-1)&lt;-200%,"NA",(C36/D36-1)))))</f>
        <v>9.158059644500427E-2</v>
      </c>
      <c r="F36" s="115">
        <f>SUM(F29:F35)</f>
        <v>135322.235147</v>
      </c>
      <c r="G36" s="116">
        <f>SUM(G29:G35)</f>
        <v>124988.594421</v>
      </c>
      <c r="H36" s="23">
        <f>IF(G36=0,"NA",IF(ISERROR(F36/G36-1),"NA",IF((F36/G36-1)&gt;200%,"NA",IF((F36/G36-1)&lt;-200%,"NA",(F36/G36-1)))))</f>
        <v>8.2676669610293629E-2</v>
      </c>
      <c r="I36" s="44">
        <f>IF(ISERROR(C36/F36),"NA",(C36/F36))</f>
        <v>7.098907444491946</v>
      </c>
      <c r="J36" s="45">
        <f>IF(ISERROR(D36/G36),"NA",(D36/G36))</f>
        <v>7.0410022813752757</v>
      </c>
      <c r="K36" s="23">
        <f>IF(J36=0,"NA",IF(ISERROR(I36/J36-1),"NA",IF((I36/J36-1)&gt;200%,"NA",IF((I36/J36-1)&lt;-200%,"NA",(I36/J36-1)))))</f>
        <v>8.2239943693585005E-3</v>
      </c>
      <c r="L36" s="70"/>
      <c r="M36" s="120">
        <f ca="1">C36/driver!$O$53</f>
        <v>12981.621925544972</v>
      </c>
      <c r="N36" s="120">
        <f ca="1">D36/driver!$O$52</f>
        <v>12222.846923113197</v>
      </c>
      <c r="O36" s="23">
        <f ca="1">IF(N36=0,"NA",IF(ISERROR(M36/N36-1),"NA",IF((M36/N36-1)&gt;200%,"NA",IF((M36/N36-1)&lt;-200%,"NA",(M36/N36-1)))))</f>
        <v>6.2078418162706761E-2</v>
      </c>
      <c r="P36" s="120">
        <f ca="1">F36/driver!$O$53</f>
        <v>1828.6788533378378</v>
      </c>
      <c r="Q36" s="120">
        <f ca="1">G36/driver!$O$52</f>
        <v>1735.9527002916666</v>
      </c>
      <c r="R36" s="23">
        <f t="shared" ca="1" si="4"/>
        <v>5.3415137999204498E-2</v>
      </c>
    </row>
    <row r="37" spans="2:18" s="2" customFormat="1">
      <c r="B37" s="69"/>
      <c r="C37" s="4"/>
      <c r="D37" s="4"/>
      <c r="E37" s="13"/>
      <c r="F37" s="4"/>
      <c r="G37" s="4"/>
      <c r="H37" s="13"/>
      <c r="I37" s="50"/>
      <c r="J37" s="49"/>
      <c r="K37" s="13"/>
      <c r="L37" s="82"/>
      <c r="M37" s="37"/>
      <c r="N37" s="37"/>
      <c r="O37" s="13"/>
      <c r="P37" s="37"/>
      <c r="Q37" s="37"/>
      <c r="R37" s="13"/>
    </row>
    <row r="38" spans="2:18" s="2" customFormat="1">
      <c r="B38" s="69"/>
      <c r="C38" s="4"/>
      <c r="D38" s="4"/>
      <c r="E38" s="13"/>
      <c r="F38" s="4"/>
      <c r="G38" s="4"/>
      <c r="H38" s="13"/>
      <c r="I38" s="50"/>
      <c r="J38" s="49"/>
      <c r="K38" s="13"/>
      <c r="L38" s="82"/>
      <c r="M38" s="37"/>
      <c r="N38" s="37"/>
      <c r="O38" s="13"/>
      <c r="P38" s="37"/>
      <c r="Q38" s="37"/>
      <c r="R38" s="13"/>
    </row>
    <row r="39" spans="2:18">
      <c r="B39" s="55" t="s">
        <v>43</v>
      </c>
      <c r="C39" s="56" t="s">
        <v>33</v>
      </c>
      <c r="D39" s="57"/>
      <c r="E39" s="58"/>
      <c r="F39" s="56" t="s">
        <v>26</v>
      </c>
      <c r="G39" s="57"/>
      <c r="H39" s="58"/>
      <c r="I39" s="56" t="s">
        <v>34</v>
      </c>
      <c r="J39" s="16"/>
      <c r="K39" s="17"/>
      <c r="L39" s="70"/>
      <c r="M39" s="59" t="s">
        <v>28</v>
      </c>
      <c r="N39" s="57"/>
      <c r="O39" s="58"/>
      <c r="P39" s="56" t="s">
        <v>29</v>
      </c>
      <c r="Q39" s="57"/>
      <c r="R39" s="58"/>
    </row>
    <row r="40" spans="2:18" s="6" customFormat="1" ht="12.75">
      <c r="B40" s="60" t="s">
        <v>9</v>
      </c>
      <c r="C40" s="61">
        <v>2014</v>
      </c>
      <c r="D40" s="62">
        <v>2013</v>
      </c>
      <c r="E40" s="63" t="s">
        <v>31</v>
      </c>
      <c r="F40" s="61">
        <v>2014</v>
      </c>
      <c r="G40" s="62">
        <v>2013</v>
      </c>
      <c r="H40" s="63" t="s">
        <v>31</v>
      </c>
      <c r="I40" s="61">
        <v>2014</v>
      </c>
      <c r="J40" s="62">
        <v>2013</v>
      </c>
      <c r="K40" s="63" t="s">
        <v>31</v>
      </c>
      <c r="L40" s="70"/>
      <c r="M40" s="61">
        <v>2014</v>
      </c>
      <c r="N40" s="62">
        <v>2013</v>
      </c>
      <c r="O40" s="63" t="s">
        <v>31</v>
      </c>
      <c r="P40" s="61">
        <v>2014</v>
      </c>
      <c r="Q40" s="62">
        <v>2013</v>
      </c>
      <c r="R40" s="63" t="s">
        <v>31</v>
      </c>
    </row>
    <row r="41" spans="2:18">
      <c r="B41" s="64" t="s">
        <v>5</v>
      </c>
      <c r="C41" s="111">
        <v>148713.48151041014</v>
      </c>
      <c r="D41" s="112">
        <v>91301.6915158396</v>
      </c>
      <c r="E41" s="20">
        <f>IF(D41=0,"NA",IF(ISERROR(C41/D41-1),"NA",IF((C41/D41-1)&gt;200%,"NA",IF((C41/D41-1)&lt;-200%,"NA",(C41/D41-1)))))</f>
        <v>0.62881408921772697</v>
      </c>
      <c r="F41" s="111">
        <v>6492.7109989999999</v>
      </c>
      <c r="G41" s="112">
        <v>6899.3672490000008</v>
      </c>
      <c r="H41" s="20">
        <f>IF(G41=0,"NA",IF(ISERROR(F41/G41-1),"NA",IF((F41/G41-1)&gt;200%,"NA",IF((F41/G41-1)&lt;-200%,"NA",(F41/G41-1)))))</f>
        <v>-5.8941093483455553E-2</v>
      </c>
      <c r="I41" s="40">
        <f>IF(ISERROR(C41/F41),"NA",(C41/F41))</f>
        <v>22.904682117117922</v>
      </c>
      <c r="J41" s="41">
        <f>IF(ISERROR(D41/G41),"NA",(D41/G41))</f>
        <v>13.233342742999067</v>
      </c>
      <c r="K41" s="20">
        <f>IF(J41=0,"NA",IF(ISERROR(I41/J41-1),"NA",IF((I41/J41-1)&gt;200%,"NA",IF((I41/J41-1)&lt;-200%,"NA",(I41/J41-1)))))</f>
        <v>0.73083117107620854</v>
      </c>
      <c r="L41" s="26"/>
      <c r="M41" s="118">
        <f ca="1">C41/driver!$O$53</f>
        <v>2009.6416420325695</v>
      </c>
      <c r="N41" s="119">
        <f ca="1">D41/driver!$O$52</f>
        <v>1268.0790488311056</v>
      </c>
      <c r="O41" s="20">
        <f ca="1">IF(N41=0,"NA",IF(ISERROR(M41/N41-1),"NA",IF((M41/N41-1)&gt;200%,"NA",IF((M41/N41-1)&lt;-200%,"NA",(M41/N41-1)))))</f>
        <v>0.58479208680643691</v>
      </c>
      <c r="P41" s="118">
        <f ca="1">F41/driver!$O$53</f>
        <v>87.739337824324323</v>
      </c>
      <c r="Q41" s="119">
        <f ca="1">G41/driver!$O$52</f>
        <v>95.824545125000014</v>
      </c>
      <c r="R41" s="20">
        <f t="shared" ref="R41:R49" ca="1" si="6">IF(Q41=0,"NA",IF(ISERROR(P41/Q41-1),"NA",IF((P41/Q41-1)&gt;200%,"NA",IF((P41/Q41-1)&lt;-200%,"NA",(P41/Q41-1)))))</f>
        <v>-8.4375117983902737E-2</v>
      </c>
    </row>
    <row r="42" spans="2:18">
      <c r="B42" s="64" t="s">
        <v>0</v>
      </c>
      <c r="C42" s="111">
        <v>128677.48037988327</v>
      </c>
      <c r="D42" s="112">
        <v>111049.86402349776</v>
      </c>
      <c r="E42" s="20">
        <f>IF(D42=0,"NA",IF(ISERROR(C42/D42-1),"NA",IF((C42/D42-1)&gt;200%,"NA",IF((C42/D42-1)&lt;-200%,"NA",(C42/D42-1)))))</f>
        <v>0.15873604629228155</v>
      </c>
      <c r="F42" s="111">
        <v>23694.564814999998</v>
      </c>
      <c r="G42" s="112">
        <v>22106.414890000007</v>
      </c>
      <c r="H42" s="20">
        <f>IF(G42=0,"NA",IF(ISERROR(F42/G42-1),"NA",IF((F42/G42-1)&gt;200%,"NA",IF((F42/G42-1)&lt;-200%,"NA",(F42/G42-1)))))</f>
        <v>7.1841134480761015E-2</v>
      </c>
      <c r="I42" s="40">
        <f>IF(ISERROR(C42/F42),"NA",(C42/F42))</f>
        <v>5.4306749832528327</v>
      </c>
      <c r="J42" s="65">
        <f>IF(ISERROR(D42/G42),"NA",(D42/G42))</f>
        <v>5.0234225936713033</v>
      </c>
      <c r="K42" s="20">
        <f>IF(J42=0,"NA",IF(ISERROR(I42/J42-1),"NA",IF((I42/J42-1)&gt;200%,"NA",IF((I42/J42-1)&lt;-200%,"NA",(I42/J42-1)))))</f>
        <v>8.1070700700076825E-2</v>
      </c>
      <c r="L42" s="26"/>
      <c r="M42" s="118">
        <f ca="1">C42/driver!$O$53</f>
        <v>1738.8848699984226</v>
      </c>
      <c r="N42" s="119">
        <f ca="1">D42/driver!$O$52</f>
        <v>1542.35922254858</v>
      </c>
      <c r="O42" s="20">
        <f ca="1">IF(N42=0,"NA",IF(ISERROR(M42/N42-1),"NA",IF((M42/N42-1)&gt;200%,"NA",IF((M42/N42-1)&lt;-200%,"NA",(M42/N42-1)))))</f>
        <v>0.12741885585194956</v>
      </c>
      <c r="P42" s="118">
        <f ca="1">F42/driver!$O$53</f>
        <v>320.19682182432427</v>
      </c>
      <c r="Q42" s="119">
        <f ca="1">G42/driver!$O$52</f>
        <v>307.03354013888901</v>
      </c>
      <c r="R42" s="20">
        <f t="shared" ca="1" si="6"/>
        <v>4.2872455170470225E-2</v>
      </c>
    </row>
    <row r="43" spans="2:18">
      <c r="B43" s="64" t="s">
        <v>4</v>
      </c>
      <c r="C43" s="111">
        <v>70667.702835862001</v>
      </c>
      <c r="D43" s="112">
        <v>61263.073407535005</v>
      </c>
      <c r="E43" s="20">
        <f>IF(D43=0,"NA",IF(ISERROR(C43/D43-1),"NA",IF((C43/D43-1)&gt;200%,"NA",IF((C43/D43-1)&lt;-200%,"NA",(C43/D43-1)))))</f>
        <v>0.15351220409340871</v>
      </c>
      <c r="F43" s="111">
        <v>7589.1256309999999</v>
      </c>
      <c r="G43" s="112">
        <v>7171.8495730000004</v>
      </c>
      <c r="H43" s="20">
        <f>IF(G43=0,"NA",IF(ISERROR(F43/G43-1),"NA",IF((F43/G43-1)&gt;200%,"NA",IF((F43/G43-1)&lt;-200%,"NA",(F43/G43-1)))))</f>
        <v>5.8182488875802241E-2</v>
      </c>
      <c r="I43" s="40">
        <f>IF(ISERROR(C43/F43),"NA",(C43/F43))</f>
        <v>9.3117054943983444</v>
      </c>
      <c r="J43" s="65">
        <f>IF(ISERROR(D43/G43),"NA",(D43/G43))</f>
        <v>8.5421581677024108</v>
      </c>
      <c r="K43" s="20">
        <f>IF(J43=0,"NA",IF(ISERROR(I43/J43-1),"NA",IF((I43/J43-1)&gt;200%,"NA",IF((I43/J43-1)&lt;-200%,"NA",(I43/J43-1)))))</f>
        <v>9.0088161748814732E-2</v>
      </c>
      <c r="L43" s="26"/>
      <c r="M43" s="118">
        <f ca="1">C43/driver!$O$53</f>
        <v>954.96895724137835</v>
      </c>
      <c r="N43" s="119">
        <f ca="1">D43/driver!$O$52</f>
        <v>850.87601954909724</v>
      </c>
      <c r="O43" s="20">
        <f ca="1">IF(N43=0,"NA",IF(ISERROR(M43/N43-1),"NA",IF((M43/N43-1)&gt;200%,"NA",IF((M43/N43-1)&lt;-200%,"NA",(M43/N43-1)))))</f>
        <v>0.12233619857737077</v>
      </c>
      <c r="P43" s="118">
        <f ca="1">F43/driver!$O$53</f>
        <v>102.55575177027026</v>
      </c>
      <c r="Q43" s="119">
        <f ca="1">G43/driver!$O$52</f>
        <v>99.609021847222223</v>
      </c>
      <c r="R43" s="20">
        <f t="shared" ca="1" si="6"/>
        <v>2.9582962149429237E-2</v>
      </c>
    </row>
    <row r="44" spans="2:18">
      <c r="B44" s="64" t="s">
        <v>1</v>
      </c>
      <c r="C44" s="111">
        <v>61994.565559777999</v>
      </c>
      <c r="D44" s="112">
        <v>72298.943406134</v>
      </c>
      <c r="E44" s="20">
        <f>IF(D44=0,"NA",IF(ISERROR(C44/D44-1),"NA",IF((C44/D44-1)&gt;200%,"NA",IF((C44/D44-1)&lt;-200%,"NA",(C44/D44-1)))))</f>
        <v>-0.14252459802174311</v>
      </c>
      <c r="F44" s="111">
        <v>2303.8385969999999</v>
      </c>
      <c r="G44" s="112">
        <v>2210.8210340000001</v>
      </c>
      <c r="H44" s="20">
        <f>IF(G44=0,"NA",IF(ISERROR(F44/G44-1),"NA",IF((F44/G44-1)&gt;200%,"NA",IF((F44/G44-1)&lt;-200%,"NA",(F44/G44-1)))))</f>
        <v>4.207376425748266E-2</v>
      </c>
      <c r="I44" s="40">
        <f>IF(ISERROR(C44/F44),"NA",(C44/F44))</f>
        <v>26.909248608173222</v>
      </c>
      <c r="J44" s="65">
        <f>IF(ISERROR(D44/G44),"NA",(D44/G44))</f>
        <v>32.702304842524853</v>
      </c>
      <c r="K44" s="20">
        <f>IF(J44=0,"NA",IF(ISERROR(I44/J44-1),"NA",IF((I44/J44-1)&gt;200%,"NA",IF((I44/J44-1)&lt;-200%,"NA",(I44/J44-1)))))</f>
        <v>-0.1771451970204424</v>
      </c>
      <c r="L44" s="26"/>
      <c r="M44" s="118">
        <f ca="1">C44/driver!$O$53</f>
        <v>837.76439945645939</v>
      </c>
      <c r="N44" s="119">
        <f ca="1">D44/driver!$O$52</f>
        <v>1004.1519917518611</v>
      </c>
      <c r="O44" s="20">
        <f ca="1">IF(N44=0,"NA",IF(ISERROR(M44/N44-1),"NA",IF((M44/N44-1)&gt;200%,"NA",IF((M44/N44-1)&lt;-200%,"NA",(M44/N44-1)))))</f>
        <v>-0.16569960888602042</v>
      </c>
      <c r="P44" s="118">
        <f ca="1">F44/driver!$O$53</f>
        <v>31.132954013513512</v>
      </c>
      <c r="Q44" s="119">
        <f ca="1">G44/driver!$O$52</f>
        <v>30.705847694444444</v>
      </c>
      <c r="R44" s="20">
        <f t="shared" ca="1" si="6"/>
        <v>1.3909608466739831E-2</v>
      </c>
    </row>
    <row r="45" spans="2:18">
      <c r="B45" s="19" t="s">
        <v>2</v>
      </c>
      <c r="C45" s="111">
        <v>28902.131166275001</v>
      </c>
      <c r="D45" s="112">
        <v>25162.688057307001</v>
      </c>
      <c r="E45" s="20">
        <f>IF(D45=0,"NA",IF(ISERROR(C45/D45-1),"NA",IF((C45/D45-1)&gt;200%,"NA",IF((C45/D45-1)&lt;-200%,"NA",(C45/D45-1)))))</f>
        <v>0.14861063732346769</v>
      </c>
      <c r="F45" s="111">
        <v>2523.7445682188199</v>
      </c>
      <c r="G45" s="112">
        <v>2376.5190676678035</v>
      </c>
      <c r="H45" s="20">
        <f>IF(G45=0,"NA",IF(ISERROR(F45/G45-1),"NA",IF((F45/G45-1)&gt;200%,"NA",IF((F45/G45-1)&lt;-200%,"NA",(F45/G45-1)))))</f>
        <v>6.1950060722843814E-2</v>
      </c>
      <c r="I45" s="40">
        <f>IF(ISERROR(C45/F45),"NA",(C45/F45))</f>
        <v>11.452082564232411</v>
      </c>
      <c r="J45" s="65">
        <f>IF(ISERROR(D45/G45),"NA",(D45/G45))</f>
        <v>10.588043832528724</v>
      </c>
      <c r="K45" s="20">
        <f>IF(J45=0,"NA",IF(ISERROR(I45/J45-1),"NA",IF((I45/J45-1)&gt;200%,"NA",IF((I45/J45-1)&lt;-200%,"NA",(I45/J45-1)))))</f>
        <v>8.1605133617711045E-2</v>
      </c>
      <c r="L45" s="26"/>
      <c r="M45" s="118">
        <f ca="1">C45/driver!$O$53</f>
        <v>390.56934008479732</v>
      </c>
      <c r="N45" s="119">
        <f ca="1">D45/driver!$O$52</f>
        <v>349.48177857370837</v>
      </c>
      <c r="O45" s="20">
        <f ca="1">IF(N45=0,"NA",IF(ISERROR(M45/N45-1),"NA",IF((M45/N45-1)&gt;200%,"NA",IF((M45/N45-1)&lt;-200%,"NA",(M45/N45-1)))))</f>
        <v>0.11756710658499547</v>
      </c>
      <c r="P45" s="118">
        <f ca="1">F45/driver!$O$53</f>
        <v>34.104656327281347</v>
      </c>
      <c r="Q45" s="119">
        <f ca="1">G45/driver!$O$52</f>
        <v>33.007209273163937</v>
      </c>
      <c r="R45" s="20">
        <f t="shared" ca="1" si="6"/>
        <v>3.3248707730334282E-2</v>
      </c>
    </row>
    <row r="46" spans="2:18">
      <c r="B46" s="83" t="s">
        <v>6</v>
      </c>
      <c r="C46" s="126">
        <v>216.49968475200001</v>
      </c>
      <c r="D46" s="127">
        <v>275.73753919700005</v>
      </c>
      <c r="E46" s="32">
        <f>IF(D46=0,"NA",IF(ISERROR(C46/D46-1),"NA",IF((C46/D46-1)&gt;200%,"NA",IF((C46/D46-1)&lt;-200%,"NA",(C46/D46-1)))))</f>
        <v>-0.21483420290727151</v>
      </c>
      <c r="F46" s="126">
        <v>112.358599</v>
      </c>
      <c r="G46" s="127">
        <v>114.96813400000001</v>
      </c>
      <c r="H46" s="32">
        <f>IF(G46=0,"NA",IF(ISERROR(F46/G46-1),"NA",IF((F46/G46-1)&gt;200%,"NA",IF((F46/G46-1)&lt;-200%,"NA",(F46/G46-1)))))</f>
        <v>-2.2697898184552701E-2</v>
      </c>
      <c r="I46" s="46">
        <f>IF(ISERROR(C46/F46),"NA",(C46/F46))</f>
        <v>1.9268635127072029</v>
      </c>
      <c r="J46" s="72">
        <f>IF(ISERROR(D46/G46),"NA",(D46/G46))</f>
        <v>2.3983823134591367</v>
      </c>
      <c r="K46" s="32">
        <f>IF(J46=0,"NA",IF(ISERROR(I46/J46-1),"NA",IF((I46/J46-1)&gt;200%,"NA",IF((I46/J46-1)&lt;-200%,"NA",(I46/J46-1)))))</f>
        <v>-0.19659868158044913</v>
      </c>
      <c r="L46" s="28"/>
      <c r="M46" s="130">
        <f ca="1">C46/driver!$O$53</f>
        <v>2.9256714155675678</v>
      </c>
      <c r="N46" s="131">
        <f ca="1">D46/driver!$O$52</f>
        <v>3.8296880444027783</v>
      </c>
      <c r="O46" s="32">
        <f ca="1">IF(N46=0,"NA",IF(ISERROR(M46/N46-1),"NA",IF((M46/N46-1)&gt;200%,"NA",IF((M46/N46-1)&lt;-200%,"NA",(M46/N46-1)))))</f>
        <v>-0.23605490012599384</v>
      </c>
      <c r="P46" s="130">
        <f ca="1">F46/driver!$O$53</f>
        <v>1.518359445945946</v>
      </c>
      <c r="Q46" s="131">
        <f ca="1">G46/driver!$O$52</f>
        <v>1.5967796388888891</v>
      </c>
      <c r="R46" s="32">
        <f t="shared" ca="1" si="6"/>
        <v>-4.9111468503889144E-2</v>
      </c>
    </row>
    <row r="47" spans="2:18">
      <c r="B47" s="34" t="s">
        <v>35</v>
      </c>
      <c r="C47" s="128">
        <f>SUM(C41:C46)</f>
        <v>439171.86113696045</v>
      </c>
      <c r="D47" s="129">
        <f>SUM(D41:D46)</f>
        <v>361351.99794951035</v>
      </c>
      <c r="E47" s="38">
        <f>IF(D47=0,"NA",IF(ISERROR(C47/D47-1),"NA",IF((C47/D47-1)&gt;200%,"NA",IF((C47/D47-1)&lt;-200%,"NA",(C47/D47-1)))))</f>
        <v>0.21535750079988047</v>
      </c>
      <c r="F47" s="128">
        <f>SUM(F41:F46)</f>
        <v>42716.343209218816</v>
      </c>
      <c r="G47" s="129">
        <f>SUM(G41:G46)</f>
        <v>40879.939947667815</v>
      </c>
      <c r="H47" s="38">
        <f>IF(G47=0,"NA",IF(ISERROR(F47/G47-1),"NA",IF((F47/G47-1)&gt;200%,"NA",IF((F47/G47-1)&lt;-200%,"NA",(F47/G47-1)))))</f>
        <v>4.4921867886837941E-2</v>
      </c>
      <c r="I47" s="48">
        <f>IF(ISERROR(C47/F47),"NA",(C47/F47))</f>
        <v>10.281120249127053</v>
      </c>
      <c r="J47" s="49">
        <f>IF(ISERROR(D47/G47),"NA",(D47/G47))</f>
        <v>8.8393475727237547</v>
      </c>
      <c r="K47" s="38">
        <f>IF(J47=0,"NA",IF(ISERROR(I47/J47-1),"NA",IF((I47/J47-1)&gt;200%,"NA",IF((I47/J47-1)&lt;-200%,"NA",(I47/J47-1)))))</f>
        <v>0.16310849466450272</v>
      </c>
      <c r="L47" s="36"/>
      <c r="M47" s="132">
        <f ca="1">C47/driver!$O$53</f>
        <v>5934.7548802291949</v>
      </c>
      <c r="N47" s="133">
        <f ca="1">D47/driver!$O$52</f>
        <v>5018.7777492987552</v>
      </c>
      <c r="O47" s="38">
        <f ca="1">IF(N47=0,"NA",IF(ISERROR(M47/N47-1),"NA",IF((M47/N47-1)&gt;200%,"NA",IF((M47/N47-1)&lt;-200%,"NA",(M47/N47-1)))))</f>
        <v>0.18251000077826207</v>
      </c>
      <c r="P47" s="132">
        <f ca="1">F47/driver!$O$53</f>
        <v>577.24788120565972</v>
      </c>
      <c r="Q47" s="133">
        <f ca="1">G47/driver!$O$52</f>
        <v>567.77694371760856</v>
      </c>
      <c r="R47" s="38">
        <f t="shared" ca="1" si="6"/>
        <v>1.6680736322328915E-2</v>
      </c>
    </row>
    <row r="48" spans="2:18" ht="15.75" thickBot="1">
      <c r="B48" s="66" t="s">
        <v>36</v>
      </c>
      <c r="C48" s="113">
        <v>171831.25878191198</v>
      </c>
      <c r="D48" s="114">
        <v>0</v>
      </c>
      <c r="E48" s="101" t="str">
        <f>IF(D48=0,"NA",IF(ISERROR(C48/D48-1),"NA",IF((C48/D48-1)&gt;200%,"NA",IF((C48/D48-1)&lt;-200%,"NA",(C48/D48-1)))))</f>
        <v>NA</v>
      </c>
      <c r="F48" s="113">
        <v>35220.43294811128</v>
      </c>
      <c r="G48" s="114">
        <v>0</v>
      </c>
      <c r="H48" s="101" t="str">
        <f>IF(G48=0,"NA",IF(ISERROR(F48/G48-1),"NA",IF((F48/G48-1)&gt;200%,"NA",IF((F48/G48-1)&lt;-200%,"NA",(F48/G48-1)))))</f>
        <v>NA</v>
      </c>
      <c r="I48" s="42">
        <f>IF(ISERROR(C48/F48),"NA",(C48/F48))</f>
        <v>4.87873783479787</v>
      </c>
      <c r="J48" s="109" t="str">
        <f>IF(ISERROR(D48/G48),"NA",(D48/G48))</f>
        <v>NA</v>
      </c>
      <c r="K48" s="101" t="str">
        <f>IF(J48=0,"NA",IF(ISERROR(I48/J48-1),"NA",IF((I48/J48-1)&gt;200%,"NA",IF((I48/J48-1)&lt;-200%,"NA",(I48/J48-1)))))</f>
        <v>NA</v>
      </c>
      <c r="L48" s="26"/>
      <c r="M48" s="118">
        <f ca="1">C48/driver!$O$53</f>
        <v>2322.0440375934049</v>
      </c>
      <c r="N48" s="119">
        <f ca="1">D48/driver!$O$52</f>
        <v>0</v>
      </c>
      <c r="O48" s="96" t="str">
        <f ca="1">IF(N48=0,"NA",IF(ISERROR(M48/N48-1),"NA",IF((M48/N48-1)&gt;200%,"NA",IF((M48/N48-1)&lt;-200%,"NA",(M48/N48-1)))))</f>
        <v>NA</v>
      </c>
      <c r="P48" s="118">
        <f ca="1">F48/driver!$O$53</f>
        <v>475.9517965960984</v>
      </c>
      <c r="Q48" s="119">
        <f ca="1">G48/driver!$O$52</f>
        <v>0</v>
      </c>
      <c r="R48" s="101" t="str">
        <f t="shared" ca="1" si="6"/>
        <v>NA</v>
      </c>
    </row>
    <row r="49" spans="2:18" s="2" customFormat="1" ht="15.75" thickTop="1">
      <c r="B49" s="68" t="s">
        <v>7</v>
      </c>
      <c r="C49" s="115">
        <f>SUM(C47:C48)</f>
        <v>611003.11991887237</v>
      </c>
      <c r="D49" s="117">
        <f>SUM(D47:D48)</f>
        <v>361351.99794951035</v>
      </c>
      <c r="E49" s="23">
        <f>IF(D49=0,"NA",IF(ISERROR(C49/D49-1),"NA",IF((C49/D49-1)&gt;200%,"NA",IF((C49/D49-1)&lt;-200%,"NA",(C49/D49-1)))))</f>
        <v>0.69088070188073059</v>
      </c>
      <c r="F49" s="115">
        <f>SUM(F47:F48)</f>
        <v>77936.776157330096</v>
      </c>
      <c r="G49" s="117">
        <f>SUM(G47:G48)</f>
        <v>40879.939947667815</v>
      </c>
      <c r="H49" s="23">
        <f>IF(G49=0,"NA",IF(ISERROR(F49/G49-1),"NA",IF((F49/G49-1)&gt;200%,"NA",IF((F49/G49-1)&lt;-200%,"NA",(F49/G49-1)))))</f>
        <v>0.90647971247267844</v>
      </c>
      <c r="I49" s="44">
        <f>IF(ISERROR(C49/F49),"NA",(C49/F49))</f>
        <v>7.8397279185047024</v>
      </c>
      <c r="J49" s="45">
        <f>IF(ISERROR(D49/G49),"NA",(D49/G49))</f>
        <v>8.8393475727237547</v>
      </c>
      <c r="K49" s="23">
        <f>IF(J49=0,"NA",IF(ISERROR(I49/J49-1),"NA",IF((I49/J49-1)&gt;200%,"NA",IF((I49/J49-1)&lt;-200%,"NA",(I49/J49-1)))))</f>
        <v>-0.11308749271311092</v>
      </c>
      <c r="L49" s="70"/>
      <c r="M49" s="120">
        <f ca="1">C49/driver!$O$53</f>
        <v>8256.7989178225998</v>
      </c>
      <c r="N49" s="120">
        <f ca="1">D49/driver!$O$52</f>
        <v>5018.7777492987552</v>
      </c>
      <c r="O49" s="25">
        <f ca="1">IF(N49=0,"NA",IF(ISERROR(M49/N49-1),"NA",IF((M49/N49-1)&gt;200%,"NA",IF((M49/N49-1)&lt;-200%,"NA",(M49/N49-1)))))</f>
        <v>0.64518122345152151</v>
      </c>
      <c r="P49" s="120">
        <f ca="1">F49/driver!$O$53</f>
        <v>1053.1996778017581</v>
      </c>
      <c r="Q49" s="120">
        <f ca="1">G49/driver!$O$52</f>
        <v>567.77694371760856</v>
      </c>
      <c r="R49" s="23">
        <f t="shared" ca="1" si="6"/>
        <v>0.85495323375720056</v>
      </c>
    </row>
    <row r="50" spans="2:18" s="2" customFormat="1">
      <c r="B50" s="69"/>
      <c r="C50" s="4"/>
      <c r="D50" s="4"/>
      <c r="E50" s="13"/>
      <c r="F50" s="4"/>
      <c r="G50" s="4"/>
      <c r="H50" s="13"/>
      <c r="I50" s="50"/>
      <c r="J50" s="49"/>
      <c r="K50" s="13"/>
      <c r="L50" s="82"/>
      <c r="M50" s="37"/>
      <c r="N50" s="37"/>
      <c r="O50" s="13"/>
      <c r="P50" s="37"/>
      <c r="Q50" s="37"/>
      <c r="R50" s="13"/>
    </row>
    <row r="51" spans="2:18">
      <c r="B51" s="55" t="s">
        <v>44</v>
      </c>
      <c r="C51" s="56" t="s">
        <v>33</v>
      </c>
      <c r="D51" s="57"/>
      <c r="E51" s="58"/>
      <c r="F51" s="56" t="s">
        <v>26</v>
      </c>
      <c r="G51" s="57"/>
      <c r="H51" s="58"/>
      <c r="I51" s="56" t="s">
        <v>34</v>
      </c>
      <c r="J51" s="16"/>
      <c r="K51" s="17"/>
      <c r="L51" s="70"/>
      <c r="M51" s="59" t="s">
        <v>28</v>
      </c>
      <c r="N51" s="57"/>
      <c r="O51" s="58"/>
      <c r="P51" s="56" t="s">
        <v>29</v>
      </c>
      <c r="Q51" s="57"/>
      <c r="R51" s="58"/>
    </row>
    <row r="52" spans="2:18" s="6" customFormat="1" ht="12.75">
      <c r="B52" s="60" t="s">
        <v>9</v>
      </c>
      <c r="C52" s="61">
        <v>2014</v>
      </c>
      <c r="D52" s="62">
        <v>2013</v>
      </c>
      <c r="E52" s="63" t="s">
        <v>31</v>
      </c>
      <c r="F52" s="61">
        <v>2014</v>
      </c>
      <c r="G52" s="62">
        <v>2013</v>
      </c>
      <c r="H52" s="63" t="s">
        <v>31</v>
      </c>
      <c r="I52" s="61">
        <v>2014</v>
      </c>
      <c r="J52" s="62">
        <v>2013</v>
      </c>
      <c r="K52" s="63" t="s">
        <v>31</v>
      </c>
      <c r="L52" s="70"/>
      <c r="M52" s="61">
        <v>2014</v>
      </c>
      <c r="N52" s="62">
        <v>2013</v>
      </c>
      <c r="O52" s="63" t="s">
        <v>31</v>
      </c>
      <c r="P52" s="61">
        <v>2014</v>
      </c>
      <c r="Q52" s="62">
        <v>2013</v>
      </c>
      <c r="R52" s="63" t="s">
        <v>31</v>
      </c>
    </row>
    <row r="53" spans="2:18">
      <c r="B53" s="64" t="s">
        <v>5</v>
      </c>
      <c r="C53" s="111">
        <v>571.68214122985171</v>
      </c>
      <c r="D53" s="110">
        <v>459.00732455338306</v>
      </c>
      <c r="E53" s="20">
        <f>IF(D53=0,"NA",IF(ISERROR(C53/D53-1),"NA",IF((C53/D53-1)&gt;200%,"NA",IF((C53/D53-1)&lt;-200%,"NA",(C53/D53-1)))))</f>
        <v>0.24547498623491881</v>
      </c>
      <c r="F53" s="111">
        <v>63.996589999999998</v>
      </c>
      <c r="G53" s="112">
        <v>60.355255999999997</v>
      </c>
      <c r="H53" s="20">
        <f>IF(G53=0,"NA",IF(ISERROR(F53/G53-1),"NA",IF((F53/G53-1)&gt;200%,"NA",IF((F53/G53-1)&lt;-200%,"NA",(F53/G53-1)))))</f>
        <v>6.0331680143979494E-2</v>
      </c>
      <c r="I53" s="40">
        <f>IF(ISERROR(C53/F53),"NA",(C53/F53))</f>
        <v>8.9330094186245201</v>
      </c>
      <c r="J53" s="41">
        <f>IF(ISERROR(D53/G53),"NA",(D53/G53))</f>
        <v>7.6050928282597807</v>
      </c>
      <c r="K53" s="20">
        <f>IF(J53=0,"NA",IF(ISERROR(I53/J53-1),"NA",IF((I53/J53-1)&gt;200%,"NA",IF((I53/J53-1)&lt;-200%,"NA",(I53/J53-1)))))</f>
        <v>0.1746088601877851</v>
      </c>
      <c r="L53" s="26"/>
      <c r="M53" s="118">
        <f ca="1">C53/driver!$O$53</f>
        <v>7.7254343409439423</v>
      </c>
      <c r="N53" s="119">
        <f ca="1">D53/driver!$O$52</f>
        <v>6.3751017299080983</v>
      </c>
      <c r="O53" s="20">
        <f ca="1">IF(N53=0,"NA",IF(ISERROR(M53/N53-1),"NA",IF((M53/N53-1)&gt;200%,"NA",IF((M53/N53-1)&lt;-200%,"NA",(M53/N53-1)))))</f>
        <v>0.21181350012046152</v>
      </c>
      <c r="P53" s="118">
        <f ca="1">F53/driver!$O$53</f>
        <v>0.86481878378378374</v>
      </c>
      <c r="Q53" s="119">
        <f ca="1">G53/driver!$O$52</f>
        <v>0.83826744444444445</v>
      </c>
      <c r="R53" s="20">
        <f t="shared" ref="R53:R61" ca="1" si="7">IF(Q53=0,"NA",IF(ISERROR(P53/Q53-1),"NA",IF((P53/Q53-1)&gt;200%,"NA",IF((P53/Q53-1)&lt;-200%,"NA",(P53/Q53-1)))))</f>
        <v>3.1674067167115183E-2</v>
      </c>
    </row>
    <row r="54" spans="2:18" ht="15.75" thickBot="1">
      <c r="B54" s="105" t="s">
        <v>0</v>
      </c>
      <c r="C54" s="113">
        <v>610.03615846573257</v>
      </c>
      <c r="D54" s="114">
        <v>195.81815690823197</v>
      </c>
      <c r="E54" s="101" t="str">
        <f>IF(D54=0,"NA",IF(ISERROR(C54/D54-1),"NA",IF((C54/D54-1)&gt;200%,"NA",IF((C54/D54-1)&lt;-200%,"NA",(C54/D54-1)))))</f>
        <v>NA</v>
      </c>
      <c r="F54" s="113">
        <v>1220.9625540000002</v>
      </c>
      <c r="G54" s="114">
        <v>1299.07348</v>
      </c>
      <c r="H54" s="101">
        <f>IF(G54=0,"NA",IF(ISERROR(F54/G54-1),"NA",IF((F54/G54-1)&gt;200%,"NA",IF((F54/G54-1)&lt;-200%,"NA",(F54/G54-1)))))</f>
        <v>-6.0128181509794043E-2</v>
      </c>
      <c r="I54" s="42">
        <f>IF(ISERROR(C54/F54),"NA",(C54/F54))</f>
        <v>0.49963543637533414</v>
      </c>
      <c r="J54" s="67">
        <f>IF(ISERROR(D54/G54),"NA",(D54/G54))</f>
        <v>0.15073678273243787</v>
      </c>
      <c r="K54" s="101" t="str">
        <f>IF(J54=0,"NA",IF(ISERROR(I54/J54-1),"NA",IF((I54/J54-1)&gt;200%,"NA",IF((I54/J54-1)&lt;-200%,"NA",(I54/J54-1)))))</f>
        <v>NA</v>
      </c>
      <c r="L54" s="26"/>
      <c r="M54" s="138">
        <f ca="1">C54/driver!$O$53</f>
        <v>8.2437318711585483</v>
      </c>
      <c r="N54" s="134">
        <f ca="1">D54/driver!$O$52</f>
        <v>2.7196966237254441</v>
      </c>
      <c r="O54" s="101" t="str">
        <f ca="1">IF(N54=0,"NA",IF(ISERROR(M54/N54-1),"NA",IF((M54/N54-1)&gt;200%,"NA",IF((M54/N54-1)&lt;-200%,"NA",(M54/N54-1)))))</f>
        <v>NA</v>
      </c>
      <c r="P54" s="138">
        <f ca="1">F54/driver!$O$53</f>
        <v>16.499493972972974</v>
      </c>
      <c r="Q54" s="134">
        <f ca="1">G54/driver!$O$52</f>
        <v>18.042687222222224</v>
      </c>
      <c r="R54" s="21">
        <f t="shared" ca="1" si="7"/>
        <v>-8.5530122550069976E-2</v>
      </c>
    </row>
    <row r="55" spans="2:18" ht="15.75" hidden="1" customHeight="1" thickTop="1">
      <c r="B55" s="64" t="s">
        <v>4</v>
      </c>
      <c r="C55" s="111">
        <v>0</v>
      </c>
      <c r="D55" s="112">
        <v>0</v>
      </c>
      <c r="E55" s="20" t="str">
        <f>IF(D55=0,"NA",IF(ISERROR(C55/D55-1),"NA",IF((C55/D55-1)&gt;200%,"NA",IF((C55/D55-1)&lt;-200%,"NA",(C55/D55-1)))))</f>
        <v>NA</v>
      </c>
      <c r="F55" s="111">
        <v>0</v>
      </c>
      <c r="G55" s="112">
        <v>0</v>
      </c>
      <c r="H55" s="20" t="str">
        <f>IF(G55=0,"NA",IF(ISERROR(F55/G55-1),"NA",IF((F55/G55-1)&gt;200%,"NA",IF((F55/G55-1)&lt;-200%,"NA",(F55/G55-1)))))</f>
        <v>NA</v>
      </c>
      <c r="I55" s="40" t="str">
        <f>IF(ISERROR(C55/F55),"NA",(C55/F55))</f>
        <v>NA</v>
      </c>
      <c r="J55" s="65" t="str">
        <f>IF(ISERROR(D55/G55),"NA",(D55/G55))</f>
        <v>NA</v>
      </c>
      <c r="K55" s="20" t="str">
        <f>IF(J55=0,"NA",IF(ISERROR(I55/J55-1),"NA",IF((I55/J55-1)&gt;200%,"NA",IF((I55/J55-1)&lt;-200%,"NA",(I55/J55-1)))))</f>
        <v>NA</v>
      </c>
      <c r="L55" s="26"/>
      <c r="M55" s="118">
        <f ca="1">C55/driver!$O$53</f>
        <v>0</v>
      </c>
      <c r="N55" s="119">
        <f ca="1">D55/driver!$O$52</f>
        <v>0</v>
      </c>
      <c r="O55" s="20" t="str">
        <f ca="1">IF(N55=0,"NA",IF(ISERROR(M55/N55-1),"NA",IF((M55/N55-1)&gt;200%,"NA",IF((M55/N55-1)&lt;-200%,"NA",(M55/N55-1)))))</f>
        <v>NA</v>
      </c>
      <c r="P55" s="118">
        <f ca="1">F55/driver!$O$53</f>
        <v>0</v>
      </c>
      <c r="Q55" s="119">
        <f ca="1">G55/driver!$O$52</f>
        <v>0</v>
      </c>
      <c r="R55" s="20" t="str">
        <f t="shared" ca="1" si="7"/>
        <v>NA</v>
      </c>
    </row>
    <row r="56" spans="2:18" ht="15" hidden="1" customHeight="1">
      <c r="B56" s="64" t="s">
        <v>1</v>
      </c>
      <c r="C56" s="111">
        <v>0</v>
      </c>
      <c r="D56" s="112">
        <v>0</v>
      </c>
      <c r="E56" s="20" t="str">
        <f>IF(D56=0,"NA",IF(ISERROR(C56/D56-1),"NA",IF((C56/D56-1)&gt;200%,"NA",IF((C56/D56-1)&lt;-200%,"NA",(C56/D56-1)))))</f>
        <v>NA</v>
      </c>
      <c r="F56" s="111">
        <v>0</v>
      </c>
      <c r="G56" s="112">
        <v>0</v>
      </c>
      <c r="H56" s="20" t="str">
        <f>IF(G56=0,"NA",IF(ISERROR(F56/G56-1),"NA",IF((F56/G56-1)&gt;200%,"NA",IF((F56/G56-1)&lt;-200%,"NA",(F56/G56-1)))))</f>
        <v>NA</v>
      </c>
      <c r="I56" s="40" t="str">
        <f>IF(ISERROR(C56/F56),"NA",(C56/F56))</f>
        <v>NA</v>
      </c>
      <c r="J56" s="65" t="str">
        <f>IF(ISERROR(D56/G56),"NA",(D56/G56))</f>
        <v>NA</v>
      </c>
      <c r="K56" s="20" t="str">
        <f>IF(J56=0,"NA",IF(ISERROR(I56/J56-1),"NA",IF((I56/J56-1)&gt;200%,"NA",IF((I56/J56-1)&lt;-200%,"NA",(I56/J56-1)))))</f>
        <v>NA</v>
      </c>
      <c r="L56" s="26"/>
      <c r="M56" s="118">
        <f ca="1">C56/driver!$O$53</f>
        <v>0</v>
      </c>
      <c r="N56" s="119">
        <f ca="1">D56/driver!$O$52</f>
        <v>0</v>
      </c>
      <c r="O56" s="20" t="str">
        <f ca="1">IF(N56=0,"NA",IF(ISERROR(M56/N56-1),"NA",IF((M56/N56-1)&gt;200%,"NA",IF((M56/N56-1)&lt;-200%,"NA",(M56/N56-1)))))</f>
        <v>NA</v>
      </c>
      <c r="P56" s="118">
        <f ca="1">F56/driver!$O$53</f>
        <v>0</v>
      </c>
      <c r="Q56" s="119">
        <f ca="1">G56/driver!$O$52</f>
        <v>0</v>
      </c>
      <c r="R56" s="20" t="str">
        <f t="shared" ca="1" si="7"/>
        <v>NA</v>
      </c>
    </row>
    <row r="57" spans="2:18" ht="15" hidden="1" customHeight="1">
      <c r="B57" s="19" t="s">
        <v>2</v>
      </c>
      <c r="C57" s="111">
        <v>0</v>
      </c>
      <c r="D57" s="112">
        <v>0</v>
      </c>
      <c r="E57" s="20" t="str">
        <f>IF(D57=0,"NA",IF(ISERROR(C57/D57-1),"NA",IF((C57/D57-1)&gt;200%,"NA",IF((C57/D57-1)&lt;-200%,"NA",(C57/D57-1)))))</f>
        <v>NA</v>
      </c>
      <c r="F57" s="111">
        <v>0</v>
      </c>
      <c r="G57" s="112">
        <v>0</v>
      </c>
      <c r="H57" s="20" t="str">
        <f>IF(G57=0,"NA",IF(ISERROR(F57/G57-1),"NA",IF((F57/G57-1)&gt;200%,"NA",IF((F57/G57-1)&lt;-200%,"NA",(F57/G57-1)))))</f>
        <v>NA</v>
      </c>
      <c r="I57" s="40" t="str">
        <f>IF(ISERROR(C57/F57),"NA",(C57/F57))</f>
        <v>NA</v>
      </c>
      <c r="J57" s="65" t="str">
        <f>IF(ISERROR(D57/G57),"NA",(D57/G57))</f>
        <v>NA</v>
      </c>
      <c r="K57" s="20" t="str">
        <f>IF(J57=0,"NA",IF(ISERROR(I57/J57-1),"NA",IF((I57/J57-1)&gt;200%,"NA",IF((I57/J57-1)&lt;-200%,"NA",(I57/J57-1)))))</f>
        <v>NA</v>
      </c>
      <c r="L57" s="26"/>
      <c r="M57" s="118">
        <f ca="1">C57/driver!$O$53</f>
        <v>0</v>
      </c>
      <c r="N57" s="119">
        <f ca="1">D57/driver!$O$52</f>
        <v>0</v>
      </c>
      <c r="O57" s="20" t="str">
        <f ca="1">IF(N57=0,"NA",IF(ISERROR(M57/N57-1),"NA",IF((M57/N57-1)&gt;200%,"NA",IF((M57/N57-1)&lt;-200%,"NA",(M57/N57-1)))))</f>
        <v>NA</v>
      </c>
      <c r="P57" s="118">
        <f ca="1">F57/driver!$O$53</f>
        <v>0</v>
      </c>
      <c r="Q57" s="119">
        <f ca="1">G57/driver!$O$52</f>
        <v>0</v>
      </c>
      <c r="R57" s="20" t="str">
        <f t="shared" ca="1" si="7"/>
        <v>NA</v>
      </c>
    </row>
    <row r="58" spans="2:18" ht="15" hidden="1" customHeight="1">
      <c r="B58" s="83" t="s">
        <v>6</v>
      </c>
      <c r="C58" s="126">
        <v>0</v>
      </c>
      <c r="D58" s="127">
        <v>0</v>
      </c>
      <c r="E58" s="32" t="str">
        <f>IF(D58=0,"NA",IF(ISERROR(C58/D58-1),"NA",IF((C58/D58-1)&gt;200%,"NA",IF((C58/D58-1)&lt;-200%,"NA",(C58/D58-1)))))</f>
        <v>NA</v>
      </c>
      <c r="F58" s="126">
        <v>0</v>
      </c>
      <c r="G58" s="127">
        <v>0</v>
      </c>
      <c r="H58" s="32" t="str">
        <f>IF(G58=0,"NA",IF(ISERROR(F58/G58-1),"NA",IF((F58/G58-1)&gt;200%,"NA",IF((F58/G58-1)&lt;-200%,"NA",(F58/G58-1)))))</f>
        <v>NA</v>
      </c>
      <c r="I58" s="46" t="str">
        <f>IF(ISERROR(C58/F58),"NA",(C58/F58))</f>
        <v>NA</v>
      </c>
      <c r="J58" s="72" t="str">
        <f>IF(ISERROR(D58/G58),"NA",(D58/G58))</f>
        <v>NA</v>
      </c>
      <c r="K58" s="32" t="str">
        <f>IF(J58=0,"NA",IF(ISERROR(I58/J58-1),"NA",IF((I58/J58-1)&gt;200%,"NA",IF((I58/J58-1)&lt;-200%,"NA",(I58/J58-1)))))</f>
        <v>NA</v>
      </c>
      <c r="L58" s="28"/>
      <c r="M58" s="130">
        <f ca="1">C58/driver!$O$53</f>
        <v>0</v>
      </c>
      <c r="N58" s="131">
        <f ca="1">D58/driver!$O$52</f>
        <v>0</v>
      </c>
      <c r="O58" s="32" t="str">
        <f ca="1">IF(N58=0,"NA",IF(ISERROR(M58/N58-1),"NA",IF((M58/N58-1)&gt;200%,"NA",IF((M58/N58-1)&lt;-200%,"NA",(M58/N58-1)))))</f>
        <v>NA</v>
      </c>
      <c r="P58" s="130">
        <f ca="1">F58/driver!$O$53</f>
        <v>0</v>
      </c>
      <c r="Q58" s="131">
        <f ca="1">G58/driver!$O$52</f>
        <v>0</v>
      </c>
      <c r="R58" s="32" t="str">
        <f t="shared" ca="1" si="7"/>
        <v>NA</v>
      </c>
    </row>
    <row r="59" spans="2:18" ht="15" hidden="1" customHeight="1">
      <c r="B59" s="34" t="s">
        <v>35</v>
      </c>
      <c r="C59" s="128">
        <f>SUM(C53:C58)</f>
        <v>1181.7182996955844</v>
      </c>
      <c r="D59" s="129">
        <f>SUM(D53:D58)</f>
        <v>654.82548146161503</v>
      </c>
      <c r="E59" s="38">
        <f>IF(D59=0,"NA",IF(ISERROR(C59/D59-1),"NA",IF((C59/D59-1)&gt;200%,"NA",IF((C59/D59-1)&lt;-200%,"NA",(C59/D59-1)))))</f>
        <v>0.80463090266113158</v>
      </c>
      <c r="F59" s="128">
        <f>SUM(F53:F58)</f>
        <v>1284.9591440000002</v>
      </c>
      <c r="G59" s="129">
        <f>SUM(G53:G58)</f>
        <v>1359.4287360000001</v>
      </c>
      <c r="H59" s="38">
        <f>IF(G59=0,"NA",IF(ISERROR(F59/G59-1),"NA",IF((F59/G59-1)&gt;200%,"NA",IF((F59/G59-1)&lt;-200%,"NA",(F59/G59-1)))))</f>
        <v>-5.4780063145582925E-2</v>
      </c>
      <c r="I59" s="48">
        <f>IF(ISERROR(C59/F59),"NA",(C59/F59))</f>
        <v>0.91965437594923582</v>
      </c>
      <c r="J59" s="49">
        <f>IF(ISERROR(D59/G59),"NA",(D59/G59))</f>
        <v>0.48169165776823403</v>
      </c>
      <c r="K59" s="38">
        <f>IF(J59=0,"NA",IF(ISERROR(I59/J59-1),"NA",IF((I59/J59-1)&gt;200%,"NA",IF((I59/J59-1)&lt;-200%,"NA",(I59/J59-1)))))</f>
        <v>0.90921798440555013</v>
      </c>
      <c r="L59" s="36"/>
      <c r="M59" s="132">
        <f ca="1">C59/driver!$O$53</f>
        <v>15.969166212102492</v>
      </c>
      <c r="N59" s="133">
        <f ca="1">D59/driver!$O$52</f>
        <v>9.0947983536335428</v>
      </c>
      <c r="O59" s="38">
        <f ca="1">IF(N59=0,"NA",IF(ISERROR(M59/N59-1),"NA",IF((M59/N59-1)&gt;200%,"NA",IF((M59/N59-1)&lt;-200%,"NA",(M59/N59-1)))))</f>
        <v>0.75585709448110072</v>
      </c>
      <c r="P59" s="132">
        <f ca="1">F59/driver!$O$53</f>
        <v>17.36431275675676</v>
      </c>
      <c r="Q59" s="133">
        <f ca="1">G59/driver!$O$52</f>
        <v>18.880954666666668</v>
      </c>
      <c r="R59" s="38">
        <f t="shared" ca="1" si="7"/>
        <v>-8.0326547925431924E-2</v>
      </c>
    </row>
    <row r="60" spans="2:18" ht="15.75" hidden="1" customHeight="1" thickBot="1">
      <c r="B60" s="66" t="s">
        <v>36</v>
      </c>
      <c r="C60" s="113">
        <v>0</v>
      </c>
      <c r="D60" s="114">
        <v>0</v>
      </c>
      <c r="E60" s="21" t="str">
        <f>IF(D60=0,"NA",IF(ISERROR(C60/D60-1),"NA",IF((C60/D60-1)&gt;200%,"NA",IF((C60/D60-1)&lt;-200%,"NA",(C60/D60-1)))))</f>
        <v>NA</v>
      </c>
      <c r="F60" s="113">
        <v>0</v>
      </c>
      <c r="G60" s="114">
        <v>0</v>
      </c>
      <c r="H60" s="21" t="str">
        <f>IF(G60=0,"NA",IF(ISERROR(F60/G60-1),"NA",IF((F60/G60-1)&gt;200%,"NA",IF((F60/G60-1)&lt;-200%,"NA",(F60/G60-1)))))</f>
        <v>NA</v>
      </c>
      <c r="I60" s="42" t="str">
        <f>IF(ISERROR(C60/F60),"NA",(C60/F60))</f>
        <v>NA</v>
      </c>
      <c r="J60" s="67" t="str">
        <f>IF(ISERROR(D60/G60),"NA",(D60/G60))</f>
        <v>NA</v>
      </c>
      <c r="K60" s="21" t="str">
        <f>IF(J60=0,"NA",IF(ISERROR(I60/J60-1),"NA",IF((I60/J60-1)&gt;200%,"NA",IF((I60/J60-1)&lt;-200%,"NA",(I60/J60-1)))))</f>
        <v>NA</v>
      </c>
      <c r="L60" s="26"/>
      <c r="M60" s="118">
        <f ca="1">C60/driver!$O$53</f>
        <v>0</v>
      </c>
      <c r="N60" s="119"/>
      <c r="O60" s="20" t="str">
        <f>IF(N60=0,"NA",IF(ISERROR(M60/N60-1),"NA",IF((M60/N60-1)&gt;200%,"NA",IF((M60/N60-1)&lt;-200%,"NA",(M60/N60-1)))))</f>
        <v>NA</v>
      </c>
      <c r="P60" s="118">
        <f ca="1">F60/driver!$O$53</f>
        <v>0</v>
      </c>
      <c r="Q60" s="119"/>
      <c r="R60" s="21" t="str">
        <f t="shared" si="7"/>
        <v>NA</v>
      </c>
    </row>
    <row r="61" spans="2:18" s="2" customFormat="1" ht="15.75" thickTop="1">
      <c r="B61" s="68" t="s">
        <v>7</v>
      </c>
      <c r="C61" s="115">
        <f>SUM(C59:C60)</f>
        <v>1181.7182996955844</v>
      </c>
      <c r="D61" s="117">
        <f>SUM(D59:D60)</f>
        <v>654.82548146161503</v>
      </c>
      <c r="E61" s="23">
        <f>IF(D61=0,"NA",IF(ISERROR(C61/D61-1),"NA",IF((C61/D61-1)&gt;200%,"NA",IF((C61/D61-1)&lt;-200%,"NA",(C61/D61-1)))))</f>
        <v>0.80463090266113158</v>
      </c>
      <c r="F61" s="115">
        <f>SUM(F59:F60)</f>
        <v>1284.9591440000002</v>
      </c>
      <c r="G61" s="117">
        <f>SUM(G59:G60)</f>
        <v>1359.4287360000001</v>
      </c>
      <c r="H61" s="99">
        <f>IF(G61=0,"NA",IF(ISERROR(F61/G61-1),"NA",IF((F61/G61-1)&gt;200%,"NA",IF((F61/G61-1)&lt;-200%,"NA",(F61/G61-1)))))</f>
        <v>-5.4780063145582925E-2</v>
      </c>
      <c r="I61" s="44">
        <f>IF(ISERROR(C61/F61),"NA",(C61/F61))</f>
        <v>0.91965437594923582</v>
      </c>
      <c r="J61" s="45">
        <f>IF(ISERROR(D61/G61),"NA",(D61/G61))</f>
        <v>0.48169165776823403</v>
      </c>
      <c r="K61" s="99">
        <f>IF(J61=0,"NA",IF(ISERROR(I61/J61-1),"NA",IF((I61/J61-1)&gt;200%,"NA",IF((I61/J61-1)&lt;-200%,"NA",(I61/J61-1)))))</f>
        <v>0.90921798440555013</v>
      </c>
      <c r="L61" s="70"/>
      <c r="M61" s="120">
        <f ca="1">C61/driver!$O$53</f>
        <v>15.969166212102492</v>
      </c>
      <c r="N61" s="120">
        <f ca="1">D61/driver!$O$52</f>
        <v>9.0947983536335428</v>
      </c>
      <c r="O61" s="25">
        <f ca="1">IF(N61=0,"NA",IF(ISERROR(M61/N61-1),"NA",IF((M61/N61-1)&gt;200%,"NA",IF((M61/N61-1)&lt;-200%,"NA",(M61/N61-1)))))</f>
        <v>0.75585709448110072</v>
      </c>
      <c r="P61" s="120">
        <f ca="1">F61/driver!$O$53</f>
        <v>17.36431275675676</v>
      </c>
      <c r="Q61" s="120">
        <f ca="1">G61/driver!$O$52</f>
        <v>18.880954666666668</v>
      </c>
      <c r="R61" s="23">
        <f t="shared" ca="1" si="7"/>
        <v>-8.0326547925431924E-2</v>
      </c>
    </row>
    <row r="62" spans="2:18">
      <c r="L62" s="26"/>
    </row>
    <row r="63" spans="2:18">
      <c r="B63" s="73" t="s">
        <v>45</v>
      </c>
      <c r="C63" s="74" t="s">
        <v>33</v>
      </c>
      <c r="D63" s="75"/>
      <c r="E63" s="76"/>
      <c r="F63" s="74" t="s">
        <v>26</v>
      </c>
      <c r="G63" s="75"/>
      <c r="H63" s="76"/>
      <c r="I63" s="74" t="s">
        <v>34</v>
      </c>
      <c r="J63" s="51"/>
      <c r="K63" s="52"/>
      <c r="L63" s="70"/>
      <c r="M63" s="77" t="s">
        <v>28</v>
      </c>
      <c r="N63" s="75"/>
      <c r="O63" s="76"/>
      <c r="P63" s="74" t="s">
        <v>29</v>
      </c>
      <c r="Q63" s="75"/>
      <c r="R63" s="76"/>
    </row>
    <row r="64" spans="2:18" s="6" customFormat="1" ht="12.75">
      <c r="B64" s="78" t="s">
        <v>9</v>
      </c>
      <c r="C64" s="79">
        <v>2014</v>
      </c>
      <c r="D64" s="80">
        <v>2013</v>
      </c>
      <c r="E64" s="81" t="s">
        <v>31</v>
      </c>
      <c r="F64" s="79">
        <v>2014</v>
      </c>
      <c r="G64" s="80">
        <v>2013</v>
      </c>
      <c r="H64" s="81" t="s">
        <v>31</v>
      </c>
      <c r="I64" s="79">
        <v>2014</v>
      </c>
      <c r="J64" s="80">
        <v>2013</v>
      </c>
      <c r="K64" s="81" t="s">
        <v>31</v>
      </c>
      <c r="L64" s="70"/>
      <c r="M64" s="79">
        <v>2014</v>
      </c>
      <c r="N64" s="80">
        <v>2013</v>
      </c>
      <c r="O64" s="81" t="s">
        <v>31</v>
      </c>
      <c r="P64" s="79">
        <v>2014</v>
      </c>
      <c r="Q64" s="80">
        <v>2013</v>
      </c>
      <c r="R64" s="81" t="s">
        <v>31</v>
      </c>
    </row>
    <row r="65" spans="2:18">
      <c r="B65" s="64" t="s">
        <v>5</v>
      </c>
      <c r="C65" s="111">
        <f t="shared" ref="C65:D70" si="8">C41+C53</f>
        <v>149285.16365164</v>
      </c>
      <c r="D65" s="112">
        <f t="shared" si="8"/>
        <v>91760.698840392986</v>
      </c>
      <c r="E65" s="20">
        <f>IF(D65=0,"NA",IF(ISERROR(C65/D65-1),"NA",IF((C65/D65-1)&gt;200%,"NA",IF((C65/D65-1)&lt;-200%,"NA",(C65/D65-1)))))</f>
        <v>0.62689654218200874</v>
      </c>
      <c r="F65" s="111">
        <f t="shared" ref="F65:G70" si="9">F41+F53</f>
        <v>6556.7075889999996</v>
      </c>
      <c r="G65" s="112">
        <f t="shared" si="9"/>
        <v>6959.7225050000006</v>
      </c>
      <c r="H65" s="20">
        <f>IF(G65=0,"NA",IF(ISERROR(F65/G65-1),"NA",IF((F65/G65-1)&gt;200%,"NA",IF((F65/G65-1)&lt;-200%,"NA",(F65/G65-1)))))</f>
        <v>-5.7906750694509346E-2</v>
      </c>
      <c r="I65" s="40">
        <f>IF(ISERROR(C65/F65),"NA",(C65/F65))</f>
        <v>22.768311934802682</v>
      </c>
      <c r="J65" s="41">
        <f>IF(ISERROR(D65/G65),"NA",(D65/G65))</f>
        <v>13.184534121075993</v>
      </c>
      <c r="K65" s="20">
        <f>IF(J65=0,"NA",IF(ISERROR(I65/J65-1),"NA",IF((I65/J65-1)&gt;200%,"NA",IF((I65/J65-1)&lt;-200%,"NA",(I65/J65-1)))))</f>
        <v>0.72689544626432001</v>
      </c>
      <c r="L65" s="26"/>
      <c r="M65" s="118">
        <f ca="1">C65/driver!$O$53</f>
        <v>2017.3670763735136</v>
      </c>
      <c r="N65" s="119">
        <f ca="1">D65/driver!$O$52</f>
        <v>1274.4541505610136</v>
      </c>
      <c r="O65" s="20">
        <f ca="1">IF(N65=0,"NA",IF(ISERROR(M65/N65-1),"NA",IF((M65/N65-1)&gt;200%,"NA",IF((M65/N65-1)&lt;-200%,"NA",(M65/N65-1)))))</f>
        <v>0.58292636536627884</v>
      </c>
      <c r="P65" s="118">
        <f ca="1">F65/driver!$O$53</f>
        <v>88.604156608108099</v>
      </c>
      <c r="Q65" s="119">
        <f ca="1">G65/driver!$O$52</f>
        <v>96.662812569444455</v>
      </c>
      <c r="R65" s="20">
        <f t="shared" ref="R65:R73" ca="1" si="10">IF(Q65=0,"NA",IF(ISERROR(P65/Q65-1),"NA",IF((P65/Q65-1)&gt;200%,"NA",IF((P65/Q65-1)&lt;-200%,"NA",(P65/Q65-1)))))</f>
        <v>-8.336873040546855E-2</v>
      </c>
    </row>
    <row r="66" spans="2:18">
      <c r="B66" s="64" t="s">
        <v>0</v>
      </c>
      <c r="C66" s="111">
        <f t="shared" si="8"/>
        <v>129287.51653834901</v>
      </c>
      <c r="D66" s="112">
        <f t="shared" si="8"/>
        <v>111245.682180406</v>
      </c>
      <c r="E66" s="20">
        <f>IF(D66=0,"NA",IF(ISERROR(C66/D66-1),"NA",IF((C66/D66-1)&gt;200%,"NA",IF((C66/D66-1)&lt;-200%,"NA",(C66/D66-1)))))</f>
        <v>0.16218008649256821</v>
      </c>
      <c r="F66" s="111">
        <f t="shared" si="9"/>
        <v>24915.527368999999</v>
      </c>
      <c r="G66" s="112">
        <f t="shared" si="9"/>
        <v>23405.488370000006</v>
      </c>
      <c r="H66" s="20">
        <f>IF(G66=0,"NA",IF(ISERROR(F66/G66-1),"NA",IF((F66/G66-1)&gt;200%,"NA",IF((F66/G66-1)&lt;-200%,"NA",(F66/G66-1)))))</f>
        <v>6.4516449096421624E-2</v>
      </c>
      <c r="I66" s="40">
        <f>IF(ISERROR(C66/F66),"NA",(C66/F66))</f>
        <v>5.189033915421315</v>
      </c>
      <c r="J66" s="65">
        <f>IF(ISERROR(D66/G66),"NA",(D66/G66))</f>
        <v>4.7529741922836868</v>
      </c>
      <c r="K66" s="20">
        <f>IF(J66=0,"NA",IF(ISERROR(I66/J66-1),"NA",IF((I66/J66-1)&gt;200%,"NA",IF((I66/J66-1)&lt;-200%,"NA",(I66/J66-1)))))</f>
        <v>9.1744601484594179E-2</v>
      </c>
      <c r="L66" s="26"/>
      <c r="M66" s="118">
        <f ca="1">C66/driver!$O$53</f>
        <v>1747.1286018695812</v>
      </c>
      <c r="N66" s="119">
        <f ca="1">D66/driver!$O$52</f>
        <v>1545.0789191723056</v>
      </c>
      <c r="O66" s="20">
        <f ca="1">IF(N66=0,"NA",IF(ISERROR(M66/N66-1),"NA",IF((M66/N66-1)&gt;200%,"NA",IF((M66/N66-1)&lt;-200%,"NA",(M66/N66-1)))))</f>
        <v>0.13076981388466091</v>
      </c>
      <c r="P66" s="118">
        <f ca="1">F66/driver!$O$53</f>
        <v>336.6963157972973</v>
      </c>
      <c r="Q66" s="119">
        <f ca="1">G66/driver!$O$52</f>
        <v>325.07622736111119</v>
      </c>
      <c r="R66" s="20">
        <f t="shared" ca="1" si="10"/>
        <v>3.5745734255977935E-2</v>
      </c>
    </row>
    <row r="67" spans="2:18">
      <c r="B67" s="64" t="s">
        <v>4</v>
      </c>
      <c r="C67" s="111">
        <f t="shared" si="8"/>
        <v>70667.702835862001</v>
      </c>
      <c r="D67" s="112">
        <f t="shared" si="8"/>
        <v>61263.073407535005</v>
      </c>
      <c r="E67" s="20">
        <f>IF(D67=0,"NA",IF(ISERROR(C67/D67-1),"NA",IF((C67/D67-1)&gt;200%,"NA",IF((C67/D67-1)&lt;-200%,"NA",(C67/D67-1)))))</f>
        <v>0.15351220409340871</v>
      </c>
      <c r="F67" s="111">
        <f t="shared" si="9"/>
        <v>7589.1256309999999</v>
      </c>
      <c r="G67" s="112">
        <f t="shared" si="9"/>
        <v>7171.8495730000004</v>
      </c>
      <c r="H67" s="20">
        <f>IF(G67=0,"NA",IF(ISERROR(F67/G67-1),"NA",IF((F67/G67-1)&gt;200%,"NA",IF((F67/G67-1)&lt;-200%,"NA",(F67/G67-1)))))</f>
        <v>5.8182488875802241E-2</v>
      </c>
      <c r="I67" s="40">
        <f>IF(ISERROR(C67/F67),"NA",(C67/F67))</f>
        <v>9.3117054943983444</v>
      </c>
      <c r="J67" s="65">
        <f>IF(ISERROR(D67/G67),"NA",(D67/G67))</f>
        <v>8.5421581677024108</v>
      </c>
      <c r="K67" s="20">
        <f>IF(J67=0,"NA",IF(ISERROR(I67/J67-1),"NA",IF((I67/J67-1)&gt;200%,"NA",IF((I67/J67-1)&lt;-200%,"NA",(I67/J67-1)))))</f>
        <v>9.0088161748814732E-2</v>
      </c>
      <c r="L67" s="26"/>
      <c r="M67" s="118">
        <f ca="1">C67/driver!$O$53</f>
        <v>954.96895724137835</v>
      </c>
      <c r="N67" s="119">
        <f ca="1">D67/driver!$O$52</f>
        <v>850.87601954909724</v>
      </c>
      <c r="O67" s="20">
        <f ca="1">IF(N67=0,"NA",IF(ISERROR(M67/N67-1),"NA",IF((M67/N67-1)&gt;200%,"NA",IF((M67/N67-1)&lt;-200%,"NA",(M67/N67-1)))))</f>
        <v>0.12233619857737077</v>
      </c>
      <c r="P67" s="118">
        <f ca="1">F67/driver!$O$53</f>
        <v>102.55575177027026</v>
      </c>
      <c r="Q67" s="119">
        <f ca="1">G67/driver!$O$52</f>
        <v>99.609021847222223</v>
      </c>
      <c r="R67" s="20">
        <f t="shared" ca="1" si="10"/>
        <v>2.9582962149429237E-2</v>
      </c>
    </row>
    <row r="68" spans="2:18">
      <c r="B68" s="64" t="s">
        <v>1</v>
      </c>
      <c r="C68" s="111">
        <f t="shared" si="8"/>
        <v>61994.565559777999</v>
      </c>
      <c r="D68" s="112">
        <f t="shared" si="8"/>
        <v>72298.943406134</v>
      </c>
      <c r="E68" s="20">
        <f>IF(D68=0,"NA",IF(ISERROR(C68/D68-1),"NA",IF((C68/D68-1)&gt;200%,"NA",IF((C68/D68-1)&lt;-200%,"NA",(C68/D68-1)))))</f>
        <v>-0.14252459802174311</v>
      </c>
      <c r="F68" s="111">
        <f t="shared" si="9"/>
        <v>2303.8385969999999</v>
      </c>
      <c r="G68" s="112">
        <f t="shared" si="9"/>
        <v>2210.8210340000001</v>
      </c>
      <c r="H68" s="20">
        <f>IF(G68=0,"NA",IF(ISERROR(F68/G68-1),"NA",IF((F68/G68-1)&gt;200%,"NA",IF((F68/G68-1)&lt;-200%,"NA",(F68/G68-1)))))</f>
        <v>4.207376425748266E-2</v>
      </c>
      <c r="I68" s="40">
        <f>IF(ISERROR(C68/F68),"NA",(C68/F68))</f>
        <v>26.909248608173222</v>
      </c>
      <c r="J68" s="65">
        <f>IF(ISERROR(D68/G68),"NA",(D68/G68))</f>
        <v>32.702304842524853</v>
      </c>
      <c r="K68" s="20">
        <f>IF(J68=0,"NA",IF(ISERROR(I68/J68-1),"NA",IF((I68/J68-1)&gt;200%,"NA",IF((I68/J68-1)&lt;-200%,"NA",(I68/J68-1)))))</f>
        <v>-0.1771451970204424</v>
      </c>
      <c r="L68" s="26"/>
      <c r="M68" s="118">
        <f ca="1">C68/driver!$O$53</f>
        <v>837.76439945645939</v>
      </c>
      <c r="N68" s="119">
        <f ca="1">D68/driver!$O$52</f>
        <v>1004.1519917518611</v>
      </c>
      <c r="O68" s="20">
        <f ca="1">IF(N68=0,"NA",IF(ISERROR(M68/N68-1),"NA",IF((M68/N68-1)&gt;200%,"NA",IF((M68/N68-1)&lt;-200%,"NA",(M68/N68-1)))))</f>
        <v>-0.16569960888602042</v>
      </c>
      <c r="P68" s="118">
        <f ca="1">F68/driver!$O$53</f>
        <v>31.132954013513512</v>
      </c>
      <c r="Q68" s="119">
        <f ca="1">G68/driver!$O$52</f>
        <v>30.705847694444444</v>
      </c>
      <c r="R68" s="20">
        <f t="shared" ca="1" si="10"/>
        <v>1.3909608466739831E-2</v>
      </c>
    </row>
    <row r="69" spans="2:18">
      <c r="B69" s="19" t="s">
        <v>2</v>
      </c>
      <c r="C69" s="111">
        <f t="shared" si="8"/>
        <v>28902.131166275001</v>
      </c>
      <c r="D69" s="112">
        <f t="shared" si="8"/>
        <v>25162.688057307001</v>
      </c>
      <c r="E69" s="20">
        <f>IF(D69=0,"NA",IF(ISERROR(C69/D69-1),"NA",IF((C69/D69-1)&gt;200%,"NA",IF((C69/D69-1)&lt;-200%,"NA",(C69/D69-1)))))</f>
        <v>0.14861063732346769</v>
      </c>
      <c r="F69" s="111">
        <f t="shared" si="9"/>
        <v>2523.7445682188199</v>
      </c>
      <c r="G69" s="112">
        <f t="shared" si="9"/>
        <v>2376.5190676678035</v>
      </c>
      <c r="H69" s="20">
        <f>IF(G69=0,"NA",IF(ISERROR(F69/G69-1),"NA",IF((F69/G69-1)&gt;200%,"NA",IF((F69/G69-1)&lt;-200%,"NA",(F69/G69-1)))))</f>
        <v>6.1950060722843814E-2</v>
      </c>
      <c r="I69" s="40">
        <f>IF(ISERROR(C69/F69),"NA",(C69/F69))</f>
        <v>11.452082564232411</v>
      </c>
      <c r="J69" s="65">
        <f>IF(ISERROR(D69/G69),"NA",(D69/G69))</f>
        <v>10.588043832528724</v>
      </c>
      <c r="K69" s="20">
        <f>IF(J69=0,"NA",IF(ISERROR(I69/J69-1),"NA",IF((I69/J69-1)&gt;200%,"NA",IF((I69/J69-1)&lt;-200%,"NA",(I69/J69-1)))))</f>
        <v>8.1605133617711045E-2</v>
      </c>
      <c r="L69" s="26"/>
      <c r="M69" s="118">
        <f ca="1">C69/driver!$O$53</f>
        <v>390.56934008479732</v>
      </c>
      <c r="N69" s="119">
        <f ca="1">D69/driver!$O$52</f>
        <v>349.48177857370837</v>
      </c>
      <c r="O69" s="20">
        <f ca="1">IF(N69=0,"NA",IF(ISERROR(M69/N69-1),"NA",IF((M69/N69-1)&gt;200%,"NA",IF((M69/N69-1)&lt;-200%,"NA",(M69/N69-1)))))</f>
        <v>0.11756710658499547</v>
      </c>
      <c r="P69" s="118">
        <f ca="1">F69/driver!$O$53</f>
        <v>34.104656327281347</v>
      </c>
      <c r="Q69" s="119">
        <f ca="1">G69/driver!$O$52</f>
        <v>33.007209273163937</v>
      </c>
      <c r="R69" s="20">
        <f t="shared" ca="1" si="10"/>
        <v>3.3248707730334282E-2</v>
      </c>
    </row>
    <row r="70" spans="2:18">
      <c r="B70" s="83" t="s">
        <v>6</v>
      </c>
      <c r="C70" s="126">
        <f t="shared" si="8"/>
        <v>216.49968475200001</v>
      </c>
      <c r="D70" s="127">
        <f>D46+D58</f>
        <v>275.73753919700005</v>
      </c>
      <c r="E70" s="32">
        <f>IF(D70=0,"NA",IF(ISERROR(C70/D70-1),"NA",IF((C70/D70-1)&gt;200%,"NA",IF((C70/D70-1)&lt;-200%,"NA",(C70/D70-1)))))</f>
        <v>-0.21483420290727151</v>
      </c>
      <c r="F70" s="126">
        <f t="shared" si="9"/>
        <v>112.358599</v>
      </c>
      <c r="G70" s="127">
        <f t="shared" si="9"/>
        <v>114.96813400000001</v>
      </c>
      <c r="H70" s="32">
        <f>IF(G70=0,"NA",IF(ISERROR(F70/G70-1),"NA",IF((F70/G70-1)&gt;200%,"NA",IF((F70/G70-1)&lt;-200%,"NA",(F70/G70-1)))))</f>
        <v>-2.2697898184552701E-2</v>
      </c>
      <c r="I70" s="46">
        <f>IF(ISERROR(C70/F70),"NA",(C70/F70))</f>
        <v>1.9268635127072029</v>
      </c>
      <c r="J70" s="72">
        <f>IF(ISERROR(D70/G70),"NA",(D70/G70))</f>
        <v>2.3983823134591367</v>
      </c>
      <c r="K70" s="32">
        <f>IF(J70=0,"NA",IF(ISERROR(I70/J70-1),"NA",IF((I70/J70-1)&gt;200%,"NA",IF((I70/J70-1)&lt;-200%,"NA",(I70/J70-1)))))</f>
        <v>-0.19659868158044913</v>
      </c>
      <c r="L70" s="28"/>
      <c r="M70" s="130">
        <f ca="1">C70/driver!$O$53</f>
        <v>2.9256714155675678</v>
      </c>
      <c r="N70" s="131">
        <f ca="1">D70/driver!$O$52</f>
        <v>3.8296880444027783</v>
      </c>
      <c r="O70" s="32">
        <f ca="1">IF(N70=0,"NA",IF(ISERROR(M70/N70-1),"NA",IF((M70/N70-1)&gt;200%,"NA",IF((M70/N70-1)&lt;-200%,"NA",(M70/N70-1)))))</f>
        <v>-0.23605490012599384</v>
      </c>
      <c r="P70" s="130">
        <f ca="1">F70/driver!$O$53</f>
        <v>1.518359445945946</v>
      </c>
      <c r="Q70" s="131">
        <f ca="1">G70/driver!$O$52</f>
        <v>1.5967796388888891</v>
      </c>
      <c r="R70" s="32">
        <f t="shared" ca="1" si="10"/>
        <v>-4.9111468503889144E-2</v>
      </c>
    </row>
    <row r="71" spans="2:18">
      <c r="B71" s="34" t="s">
        <v>35</v>
      </c>
      <c r="C71" s="128">
        <f>SUM(C65:C70)</f>
        <v>440353.57943665609</v>
      </c>
      <c r="D71" s="129">
        <f>SUM(D65:D70)</f>
        <v>362006.82343097206</v>
      </c>
      <c r="E71" s="38">
        <f>IF(D71=0,"NA",IF(ISERROR(C71/D71-1),"NA",IF((C71/D71-1)&gt;200%,"NA",IF((C71/D71-1)&lt;-200%,"NA",(C71/D71-1)))))</f>
        <v>0.21642342335744202</v>
      </c>
      <c r="F71" s="128">
        <f>SUM(F65:F70)</f>
        <v>44001.302353218824</v>
      </c>
      <c r="G71" s="129">
        <f>SUM(G65:G70)</f>
        <v>42239.368683667817</v>
      </c>
      <c r="H71" s="38">
        <f>IF(G71=0,"NA",IF(ISERROR(F71/G71-1),"NA",IF((F71/G71-1)&gt;200%,"NA",IF((F71/G71-1)&lt;-200%,"NA",(F71/G71-1)))))</f>
        <v>4.1713068269229936E-2</v>
      </c>
      <c r="I71" s="48">
        <f>IF(ISERROR(C71/F71),"NA",(C71/F71))</f>
        <v>10.00773967783349</v>
      </c>
      <c r="J71" s="49">
        <f>IF(ISERROR(D71/G71),"NA",(D71/G71))</f>
        <v>8.5703653892664562</v>
      </c>
      <c r="K71" s="38">
        <f>IF(J71=0,"NA",IF(ISERROR(I71/J71-1),"NA",IF((I71/J71-1)&gt;200%,"NA",IF((I71/J71-1)&lt;-200%,"NA",(I71/J71-1)))))</f>
        <v>0.16771446995331196</v>
      </c>
      <c r="L71" s="36"/>
      <c r="M71" s="132">
        <f ca="1">C71/driver!$O$53</f>
        <v>5950.7240464412989</v>
      </c>
      <c r="N71" s="133">
        <f ca="1">D71/driver!$O$52</f>
        <v>5027.8725476523896</v>
      </c>
      <c r="O71" s="38">
        <f ca="1">IF(N71=0,"NA",IF(ISERROR(M71/N71-1),"NA",IF((M71/N71-1)&gt;200%,"NA",IF((M71/N71-1)&lt;-200%,"NA",(M71/N71-1)))))</f>
        <v>0.18354711461805184</v>
      </c>
      <c r="P71" s="132">
        <f ca="1">F71/driver!$O$53</f>
        <v>594.61219396241654</v>
      </c>
      <c r="Q71" s="133">
        <f ca="1">G71/driver!$O$52</f>
        <v>586.6578983842752</v>
      </c>
      <c r="R71" s="38">
        <f t="shared" ca="1" si="10"/>
        <v>1.3558661018710172E-2</v>
      </c>
    </row>
    <row r="72" spans="2:18" ht="15.75" thickBot="1">
      <c r="B72" s="66" t="s">
        <v>36</v>
      </c>
      <c r="C72" s="113">
        <f>C48+C60</f>
        <v>171831.25878191198</v>
      </c>
      <c r="D72" s="114">
        <f>D48+D60</f>
        <v>0</v>
      </c>
      <c r="E72" s="101" t="str">
        <f>IF(D72=0,"NA",IF(ISERROR(C72/D72-1),"NA",IF((C72/D72-1)&gt;200%,"NA",IF((C72/D72-1)&lt;-200%,"NA",(C72/D72-1)))))</f>
        <v>NA</v>
      </c>
      <c r="F72" s="113">
        <f>F48+F60</f>
        <v>35220.43294811128</v>
      </c>
      <c r="G72" s="114">
        <f>G48+G60</f>
        <v>0</v>
      </c>
      <c r="H72" s="101" t="str">
        <f>IF(G72=0,"NA",IF(ISERROR(F72/G72-1),"NA",IF((F72/G72-1)&gt;200%,"NA",IF((F72/G72-1)&lt;-200%,"NA",(F72/G72-1)))))</f>
        <v>NA</v>
      </c>
      <c r="I72" s="42">
        <f>IF(ISERROR(C72/F72),"NA",(C72/F72))</f>
        <v>4.87873783479787</v>
      </c>
      <c r="J72" s="109" t="str">
        <f>IF(ISERROR(D72/G72),"NA",(D72/G72))</f>
        <v>NA</v>
      </c>
      <c r="K72" s="101" t="str">
        <f>IF(J72=0,"NA",IF(ISERROR(I72/J72-1),"NA",IF((I72/J72-1)&gt;200%,"NA",IF((I72/J72-1)&lt;-200%,"NA",(I72/J72-1)))))</f>
        <v>NA</v>
      </c>
      <c r="L72" s="26"/>
      <c r="M72" s="118">
        <f ca="1">C72/driver!$O$53</f>
        <v>2322.0440375934049</v>
      </c>
      <c r="N72" s="119">
        <f ca="1">D72/driver!$O$52</f>
        <v>0</v>
      </c>
      <c r="O72" s="96" t="str">
        <f ca="1">IF(N72=0,"NA",IF(ISERROR(M72/N72-1),"NA",IF((M72/N72-1)&gt;200%,"NA",IF((M72/N72-1)&lt;-200%,"NA",(M72/N72-1)))))</f>
        <v>NA</v>
      </c>
      <c r="P72" s="118">
        <f ca="1">F72/driver!$O$53</f>
        <v>475.9517965960984</v>
      </c>
      <c r="Q72" s="134">
        <f ca="1">G72/driver!$O$52</f>
        <v>0</v>
      </c>
      <c r="R72" s="101" t="str">
        <f t="shared" ca="1" si="10"/>
        <v>NA</v>
      </c>
    </row>
    <row r="73" spans="2:18" s="2" customFormat="1" ht="15.75" thickTop="1">
      <c r="B73" s="68" t="s">
        <v>7</v>
      </c>
      <c r="C73" s="115">
        <f>SUM(C71:C72)</f>
        <v>612184.83821856813</v>
      </c>
      <c r="D73" s="117">
        <f>SUM(D71:D72)</f>
        <v>362006.82343097206</v>
      </c>
      <c r="E73" s="23">
        <f>IF(D73=0,"NA",IF(ISERROR(C73/D73-1),"NA",IF((C73/D73-1)&gt;200%,"NA",IF((C73/D73-1)&lt;-200%,"NA",(C73/D73-1)))))</f>
        <v>0.69108646189731382</v>
      </c>
      <c r="F73" s="115">
        <f>SUM(F71:F72)</f>
        <v>79221.735301330104</v>
      </c>
      <c r="G73" s="117">
        <f>SUM(G71:G72)</f>
        <v>42239.368683667817</v>
      </c>
      <c r="H73" s="23">
        <f>IF(G73=0,"NA",IF(ISERROR(F73/G73-1),"NA",IF((F73/G73-1)&gt;200%,"NA",IF((F73/G73-1)&lt;-200%,"NA",(F73/G73-1)))))</f>
        <v>0.87554259853229777</v>
      </c>
      <c r="I73" s="44">
        <f>IF(ISERROR(C73/F73),"NA",(C73/F73))</f>
        <v>7.7274858457725522</v>
      </c>
      <c r="J73" s="45">
        <f>IF(ISERROR(D73/G73),"NA",(D73/G73))</f>
        <v>8.5703653892664562</v>
      </c>
      <c r="K73" s="23">
        <f>IF(J73=0,"NA",IF(ISERROR(I73/J73-1),"NA",IF((I73/J73-1)&gt;200%,"NA",IF((I73/J73-1)&lt;-200%,"NA",(I73/J73-1)))))</f>
        <v>-9.8348145640269724E-2</v>
      </c>
      <c r="L73" s="70"/>
      <c r="M73" s="120">
        <f ca="1">C73/driver!$O$53</f>
        <v>8272.7680840347039</v>
      </c>
      <c r="N73" s="120">
        <f ca="1">D73/driver!$O$52</f>
        <v>5027.8725476523896</v>
      </c>
      <c r="O73" s="25">
        <f ca="1">IF(N73=0,"NA",IF(ISERROR(M73/N73-1),"NA",IF((M73/N73-1)&gt;200%,"NA",IF((M73/N73-1)&lt;-200%,"NA",(M73/N73-1)))))</f>
        <v>0.64538142238657548</v>
      </c>
      <c r="P73" s="120">
        <f ca="1">F73/driver!$O$53</f>
        <v>1070.5639905585149</v>
      </c>
      <c r="Q73" s="120">
        <f ca="1">G73/driver!$O$52</f>
        <v>586.6578983842752</v>
      </c>
      <c r="R73" s="23">
        <f t="shared" ca="1" si="10"/>
        <v>0.82485225803142503</v>
      </c>
    </row>
    <row r="74" spans="2:18" s="2" customFormat="1">
      <c r="B74" s="69"/>
      <c r="C74" s="4"/>
      <c r="D74" s="4"/>
      <c r="E74" s="13"/>
      <c r="F74" s="4"/>
      <c r="G74" s="4"/>
      <c r="H74" s="13"/>
      <c r="I74" s="50"/>
      <c r="J74" s="49"/>
      <c r="K74" s="13"/>
      <c r="L74" s="82"/>
      <c r="M74" s="37"/>
      <c r="N74" s="37"/>
      <c r="O74" s="13"/>
      <c r="P74" s="37"/>
      <c r="Q74" s="37"/>
      <c r="R74" s="13"/>
    </row>
    <row r="76" spans="2:18">
      <c r="B76" s="84" t="s">
        <v>27</v>
      </c>
      <c r="C76" s="85" t="s">
        <v>33</v>
      </c>
      <c r="D76" s="86"/>
      <c r="E76" s="87"/>
      <c r="F76" s="85" t="s">
        <v>26</v>
      </c>
      <c r="G76" s="86"/>
      <c r="H76" s="87"/>
      <c r="I76" s="85" t="s">
        <v>34</v>
      </c>
      <c r="J76" s="88"/>
      <c r="K76" s="89"/>
      <c r="L76" s="90"/>
      <c r="M76" s="91" t="s">
        <v>28</v>
      </c>
      <c r="N76" s="86"/>
      <c r="O76" s="87"/>
      <c r="P76" s="85" t="s">
        <v>29</v>
      </c>
      <c r="Q76" s="86"/>
      <c r="R76" s="87"/>
    </row>
    <row r="77" spans="2:18">
      <c r="B77" s="84" t="s">
        <v>9</v>
      </c>
      <c r="C77" s="92">
        <v>2014</v>
      </c>
      <c r="D77" s="93">
        <v>2013</v>
      </c>
      <c r="E77" s="94" t="s">
        <v>31</v>
      </c>
      <c r="F77" s="92">
        <v>2014</v>
      </c>
      <c r="G77" s="93">
        <v>2013</v>
      </c>
      <c r="H77" s="94" t="s">
        <v>31</v>
      </c>
      <c r="I77" s="92">
        <v>2014</v>
      </c>
      <c r="J77" s="93">
        <v>2013</v>
      </c>
      <c r="K77" s="94" t="s">
        <v>31</v>
      </c>
      <c r="L77" s="90"/>
      <c r="M77" s="92">
        <v>2014</v>
      </c>
      <c r="N77" s="93">
        <v>2013</v>
      </c>
      <c r="O77" s="94" t="s">
        <v>31</v>
      </c>
      <c r="P77" s="92">
        <v>2014</v>
      </c>
      <c r="Q77" s="93">
        <v>2013</v>
      </c>
      <c r="R77" s="94" t="s">
        <v>31</v>
      </c>
    </row>
    <row r="78" spans="2:18">
      <c r="B78" s="64" t="s">
        <v>5</v>
      </c>
      <c r="C78" s="111">
        <f t="shared" ref="C78:D82" si="11">C29+C65</f>
        <v>483364.83789864002</v>
      </c>
      <c r="D78" s="110">
        <f t="shared" si="11"/>
        <v>390295.803875393</v>
      </c>
      <c r="E78" s="20">
        <f>IF(D78=0,"NA",IF(ISERROR(C78/D78-1),"NA",IF((C78/D78-1)&gt;200%,"NA",IF((C78/D78-1)&lt;-200%,"NA",(C78/D78-1)))))</f>
        <v>0.2384576854250795</v>
      </c>
      <c r="F78" s="143">
        <f t="shared" ref="F78:G82" si="12">F29+F65</f>
        <v>42157.884834000004</v>
      </c>
      <c r="G78" s="144">
        <f t="shared" si="12"/>
        <v>39847.619772999991</v>
      </c>
      <c r="H78" s="20">
        <f>IF(G78=0,"NA",IF(ISERROR(F78/G78-1),"NA",IF((F78/G78-1)&gt;200%,"NA",IF((F78/G78-1)&lt;-200%,"NA",(F78/G78-1)))))</f>
        <v>5.7977492110216522E-2</v>
      </c>
      <c r="I78" s="40">
        <f>IF(ISERROR(C78/F78),"NA",(C78/F78))</f>
        <v>11.465585614694076</v>
      </c>
      <c r="J78" s="41">
        <f>IF(ISERROR(D78/G78),"NA",(D78/G78))</f>
        <v>9.7947080929498878</v>
      </c>
      <c r="K78" s="20">
        <f>IF(J78=0,"NA",IF(ISERROR(I78/J78-1),"NA",IF((I78/J78-1)&gt;200%,"NA",IF((I78/J78-1)&lt;-200%,"NA",(I78/J78-1)))))</f>
        <v>0.17058982318695803</v>
      </c>
      <c r="L78" s="26"/>
      <c r="M78" s="118">
        <f ca="1">C78/driver!$O$53</f>
        <v>6531.9572689005408</v>
      </c>
      <c r="N78" s="119">
        <f ca="1">D78/driver!$O$52</f>
        <v>5420.7750538249029</v>
      </c>
      <c r="O78" s="20">
        <f ca="1">IF(N78=0,"NA",IF(ISERROR(M78/N78-1),"NA",IF((M78/N78-1)&gt;200%,"NA",IF((M78/N78-1)&lt;-200%,"NA",(M78/N78-1)))))</f>
        <v>0.20498585608926656</v>
      </c>
      <c r="P78" s="118">
        <f ca="1">F78/driver!$O$53</f>
        <v>569.70114640540544</v>
      </c>
      <c r="Q78" s="119">
        <f ca="1">G78/driver!$O$52</f>
        <v>553.43916351388873</v>
      </c>
      <c r="R78" s="20">
        <f t="shared" ref="R78:R87" ca="1" si="13">IF(Q78=0,"NA",IF(ISERROR(P78/Q78-1),"NA",IF((P78/Q78-1)&gt;200%,"NA",IF((P78/Q78-1)&lt;-200%,"NA",(P78/Q78-1)))))</f>
        <v>2.9383505836967361E-2</v>
      </c>
    </row>
    <row r="79" spans="2:18">
      <c r="B79" s="64" t="s">
        <v>0</v>
      </c>
      <c r="C79" s="111">
        <f t="shared" si="11"/>
        <v>282791.92755934899</v>
      </c>
      <c r="D79" s="112">
        <f t="shared" si="11"/>
        <v>249020.00843355601</v>
      </c>
      <c r="E79" s="20">
        <f>IF(D79=0,"NA",IF(ISERROR(C79/D79-1),"NA",IF((C79/D79-1)&gt;200%,"NA",IF((C79/D79-1)&lt;-200%,"NA",(C79/D79-1)))))</f>
        <v>0.13561929958252361</v>
      </c>
      <c r="F79" s="143">
        <f t="shared" si="12"/>
        <v>65914.365791000004</v>
      </c>
      <c r="G79" s="108">
        <f t="shared" si="12"/>
        <v>60185.955286000019</v>
      </c>
      <c r="H79" s="20">
        <f>IF(G79=0,"NA",IF(ISERROR(F79/G79-1),"NA",IF((F79/G79-1)&gt;200%,"NA",IF((F79/G79-1)&lt;-200%,"NA",(F79/G79-1)))))</f>
        <v>9.5178525916535195E-2</v>
      </c>
      <c r="I79" s="40">
        <f>IF(ISERROR(C79/F79),"NA",(C79/F79))</f>
        <v>4.29029277860338</v>
      </c>
      <c r="J79" s="65">
        <f>IF(ISERROR(D79/G79),"NA",(D79/G79))</f>
        <v>4.1375102754492801</v>
      </c>
      <c r="K79" s="20">
        <f>IF(J79=0,"NA",IF(ISERROR(I79/J79-1),"NA",IF((I79/J79-1)&gt;200%,"NA",IF((I79/J79-1)&lt;-200%,"NA",(I79/J79-1)))))</f>
        <v>3.6926193044320543E-2</v>
      </c>
      <c r="L79" s="26"/>
      <c r="M79" s="118">
        <f ca="1">C79/driver!$O$53</f>
        <v>3821.5125345857973</v>
      </c>
      <c r="N79" s="119">
        <f ca="1">D79/driver!$O$52</f>
        <v>3458.6112282438335</v>
      </c>
      <c r="O79" s="20">
        <f ca="1">IF(N79=0,"NA",IF(ISERROR(M79/N79-1),"NA",IF((M79/N79-1)&gt;200%,"NA",IF((M79/N79-1)&lt;-200%,"NA",(M79/N79-1)))))</f>
        <v>0.10492688608029321</v>
      </c>
      <c r="P79" s="118">
        <f ca="1">F79/driver!$O$53</f>
        <v>890.73467285135143</v>
      </c>
      <c r="Q79" s="119">
        <f ca="1">G79/driver!$O$52</f>
        <v>835.91604563888916</v>
      </c>
      <c r="R79" s="20">
        <f t="shared" ca="1" si="13"/>
        <v>6.5579106297169565E-2</v>
      </c>
    </row>
    <row r="80" spans="2:18">
      <c r="B80" s="64" t="s">
        <v>4</v>
      </c>
      <c r="C80" s="139">
        <f t="shared" si="11"/>
        <v>236176.14016286202</v>
      </c>
      <c r="D80" s="112">
        <f t="shared" si="11"/>
        <v>214438.77065953502</v>
      </c>
      <c r="E80" s="20">
        <f>IF(D80=0,"NA",IF(ISERROR(C80/D80-1),"NA",IF((C80/D80-1)&gt;200%,"NA",IF((C80/D80-1)&lt;-200%,"NA",(C80/D80-1)))))</f>
        <v>0.10136865379553717</v>
      </c>
      <c r="F80" s="143">
        <f t="shared" si="12"/>
        <v>21808.007636999999</v>
      </c>
      <c r="G80" s="108">
        <f t="shared" si="12"/>
        <v>20338.973943999998</v>
      </c>
      <c r="H80" s="20">
        <f>IF(G80=0,"NA",IF(ISERROR(F80/G80-1),"NA",IF((F80/G80-1)&gt;200%,"NA",IF((F80/G80-1)&lt;-200%,"NA",(F80/G80-1)))))</f>
        <v>7.2227522245947196E-2</v>
      </c>
      <c r="I80" s="40">
        <f>IF(ISERROR(C80/F80),"NA",(C80/F80))</f>
        <v>10.829789868660896</v>
      </c>
      <c r="J80" s="65">
        <f>IF(ISERROR(D80/G80),"NA",(D80/G80))</f>
        <v>10.543244278199909</v>
      </c>
      <c r="K80" s="20">
        <f>IF(J80=0,"NA",IF(ISERROR(I80/J80-1),"NA",IF((I80/J80-1)&gt;200%,"NA",IF((I80/J80-1)&lt;-200%,"NA",(I80/J80-1)))))</f>
        <v>2.7178123061558201E-2</v>
      </c>
      <c r="L80" s="26"/>
      <c r="M80" s="118">
        <f ca="1">C80/driver!$O$53</f>
        <v>3191.5694616602977</v>
      </c>
      <c r="N80" s="119">
        <f ca="1">D80/driver!$O$52</f>
        <v>2978.3162591602086</v>
      </c>
      <c r="O80" s="20">
        <f ca="1">IF(N80=0,"NA",IF(ISERROR(M80/N80-1),"NA",IF((M80/N80-1)&gt;200%,"NA",IF((M80/N80-1)&lt;-200%,"NA",(M80/N80-1)))))</f>
        <v>7.1601933422684949E-2</v>
      </c>
      <c r="P80" s="118">
        <f ca="1">F80/driver!$O$53</f>
        <v>294.7028059054054</v>
      </c>
      <c r="Q80" s="119">
        <f ca="1">G80/driver!$O$52</f>
        <v>282.48574922222218</v>
      </c>
      <c r="R80" s="20">
        <f t="shared" ca="1" si="13"/>
        <v>4.3248400023083944E-2</v>
      </c>
    </row>
    <row r="81" spans="2:18">
      <c r="B81" s="64" t="s">
        <v>1</v>
      </c>
      <c r="C81" s="139">
        <f t="shared" si="11"/>
        <v>184034.32800077798</v>
      </c>
      <c r="D81" s="112">
        <f t="shared" si="11"/>
        <v>195934.720368134</v>
      </c>
      <c r="E81" s="20">
        <f>IF(D81=0,"NA",IF(ISERROR(C81/D81-1),"NA",IF((C81/D81-1)&gt;200%,"NA",IF((C81/D81-1)&lt;-200%,"NA",(C81/D81-1)))))</f>
        <v>-6.0736516453014811E-2</v>
      </c>
      <c r="F81" s="143">
        <f t="shared" si="12"/>
        <v>9399.7897959999991</v>
      </c>
      <c r="G81" s="108">
        <f t="shared" si="12"/>
        <v>8949.1492810000018</v>
      </c>
      <c r="H81" s="20">
        <f>IF(G81=0,"NA",IF(ISERROR(F81/G81-1),"NA",IF((F81/G81-1)&gt;200%,"NA",IF((F81/G81-1)&lt;-200%,"NA",(F81/G81-1)))))</f>
        <v>5.0355681959262322E-2</v>
      </c>
      <c r="I81" s="40">
        <f>IF(ISERROR(C81/F81),"NA",(C81/F81))</f>
        <v>19.57855781829209</v>
      </c>
      <c r="J81" s="65">
        <f>IF(ISERROR(D81/G81),"NA",(D81/G81))</f>
        <v>21.894228626191801</v>
      </c>
      <c r="K81" s="20">
        <f>IF(J81=0,"NA",IF(ISERROR(I81/J81-1),"NA",IF((I81/J81-1)&gt;200%,"NA",IF((I81/J81-1)&lt;-200%,"NA",(I81/J81-1)))))</f>
        <v>-0.10576626596150096</v>
      </c>
      <c r="L81" s="26"/>
      <c r="M81" s="118">
        <f ca="1">C81/driver!$O$53</f>
        <v>2486.9503783888917</v>
      </c>
      <c r="N81" s="119">
        <f ca="1">D81/driver!$O$52</f>
        <v>2721.3155606685277</v>
      </c>
      <c r="O81" s="20">
        <f ca="1">IF(N81=0,"NA",IF(ISERROR(M81/N81-1),"NA",IF((M81/N81-1)&gt;200%,"NA",IF((M81/N81-1)&lt;-200%,"NA",(M81/N81-1)))))</f>
        <v>-8.6122016008338687E-2</v>
      </c>
      <c r="P81" s="118">
        <f ca="1">F81/driver!$O$53</f>
        <v>127.02418643243242</v>
      </c>
      <c r="Q81" s="119">
        <f ca="1">G81/driver!$O$52</f>
        <v>124.29374001388891</v>
      </c>
      <c r="R81" s="20">
        <f t="shared" ca="1" si="13"/>
        <v>2.1967690554957953E-2</v>
      </c>
    </row>
    <row r="82" spans="2:18">
      <c r="B82" s="19" t="s">
        <v>2</v>
      </c>
      <c r="C82" s="139">
        <f t="shared" si="11"/>
        <v>128449.33999427498</v>
      </c>
      <c r="D82" s="112">
        <f t="shared" si="11"/>
        <v>116430.94544730699</v>
      </c>
      <c r="E82" s="20">
        <f>IF(D82=0,"NA",IF(ISERROR(C82/D82-1),"NA",IF((C82/D82-1)&gt;200%,"NA",IF((C82/D82-1)&lt;-200%,"NA",(C82/D82-1)))))</f>
        <v>0.10322336987641423</v>
      </c>
      <c r="F82" s="143">
        <f t="shared" si="12"/>
        <v>16059.35036721882</v>
      </c>
      <c r="G82" s="108">
        <f t="shared" si="12"/>
        <v>14662.086115667804</v>
      </c>
      <c r="H82" s="20">
        <f>IF(G82=0,"NA",IF(ISERROR(F82/G82-1),"NA",IF((F82/G82-1)&gt;200%,"NA",IF((F82/G82-1)&lt;-200%,"NA",(F82/G82-1)))))</f>
        <v>9.5297779628910284E-2</v>
      </c>
      <c r="I82" s="40">
        <f>IF(ISERROR(C82/F82),"NA",(C82/F82))</f>
        <v>7.9984144474780532</v>
      </c>
      <c r="J82" s="65">
        <f>IF(ISERROR(D82/G82),"NA",(D82/G82))</f>
        <v>7.9409535947882404</v>
      </c>
      <c r="K82" s="20">
        <f>IF(J82=0,"NA",IF(ISERROR(I82/J82-1),"NA",IF((I82/J82-1)&gt;200%,"NA",IF((I82/J82-1)&lt;-200%,"NA",(I82/J82-1)))))</f>
        <v>7.2360141642844322E-3</v>
      </c>
      <c r="L82" s="26"/>
      <c r="M82" s="118">
        <f ca="1">C82/driver!$O$53</f>
        <v>1735.8018918145267</v>
      </c>
      <c r="N82" s="119">
        <f ca="1">D82/driver!$O$52</f>
        <v>1617.0964645459305</v>
      </c>
      <c r="O82" s="20">
        <f ca="1">IF(N82=0,"NA",IF(ISERROR(M82/N82-1),"NA",IF((M82/N82-1)&gt;200%,"NA",IF((M82/N82-1)&lt;-200%,"NA",(M82/N82-1)))))</f>
        <v>7.3406522041916444E-2</v>
      </c>
      <c r="P82" s="118">
        <f ca="1">F82/driver!$O$53</f>
        <v>217.01824820565972</v>
      </c>
      <c r="Q82" s="119">
        <f ca="1">G82/driver!$O$52</f>
        <v>203.64008493983061</v>
      </c>
      <c r="R82" s="20">
        <f t="shared" ca="1" si="13"/>
        <v>6.5695136936237075E-2</v>
      </c>
    </row>
    <row r="83" spans="2:18">
      <c r="B83" s="64" t="s">
        <v>3</v>
      </c>
      <c r="C83" s="139">
        <f>C34</f>
        <v>54893.369820000007</v>
      </c>
      <c r="D83" s="112">
        <f>D34</f>
        <v>54766.515045000007</v>
      </c>
      <c r="E83" s="20">
        <f>IF(D83=0,"NA",IF(ISERROR(C83/D83-1),"NA",IF((C83/D83-1)&gt;200%,"NA",IF((C83/D83-1)&lt;-200%,"NA",(C83/D83-1)))))</f>
        <v>2.3162834972385582E-3</v>
      </c>
      <c r="F83" s="143">
        <f>F34</f>
        <v>21727.826029</v>
      </c>
      <c r="G83" s="108">
        <f>G34</f>
        <v>21532.996014000008</v>
      </c>
      <c r="H83" s="20">
        <f>IF(G83=0,"NA",IF(ISERROR(F83/G83-1),"NA",IF((F83/G83-1)&gt;200%,"NA",IF((F83/G83-1)&lt;-200%,"NA",(F83/G83-1)))))</f>
        <v>9.0479752503238586E-3</v>
      </c>
      <c r="I83" s="40">
        <f>IF(ISERROR(C83/F83),"NA",(C83/F83))</f>
        <v>2.526408751005929</v>
      </c>
      <c r="J83" s="65">
        <f>IF(ISERROR(D83/G83),"NA",(D83/G83))</f>
        <v>2.5433764539496835</v>
      </c>
      <c r="K83" s="20">
        <f>IF(J83=0,"NA",IF(ISERROR(I83/J83-1),"NA",IF((I83/J83-1)&gt;200%,"NA",IF((I83/J83-1)&lt;-200%,"NA",(I83/J83-1)))))</f>
        <v>-6.6713297268301552E-3</v>
      </c>
      <c r="L83" s="27"/>
      <c r="M83" s="118">
        <f ca="1">C83/driver!$O$53</f>
        <v>741.80229486486496</v>
      </c>
      <c r="N83" s="119">
        <f ca="1">D83/driver!$O$52</f>
        <v>760.64604229166673</v>
      </c>
      <c r="O83" s="20">
        <f ca="1">IF(N83=0,"NA",IF(ISERROR(M83/N83-1),"NA",IF((M83/N83-1)&gt;200%,"NA",IF((M83/N83-1)&lt;-200%,"NA",(M83/N83-1)))))</f>
        <v>-2.4773345786470613E-2</v>
      </c>
      <c r="P83" s="118">
        <f ca="1">F83/driver!$O$53</f>
        <v>293.61927066216214</v>
      </c>
      <c r="Q83" s="119">
        <f ca="1">G83/driver!$O$52</f>
        <v>299.06938908333342</v>
      </c>
      <c r="R83" s="20">
        <f t="shared" ca="1" si="13"/>
        <v>-1.8223591648333648E-2</v>
      </c>
    </row>
    <row r="84" spans="2:18">
      <c r="B84" s="71" t="s">
        <v>6</v>
      </c>
      <c r="C84" s="140">
        <f>C35+C70</f>
        <v>31283.658491080005</v>
      </c>
      <c r="D84" s="127">
        <f>D35+D70</f>
        <v>21165.038066197001</v>
      </c>
      <c r="E84" s="32">
        <f>IF(D84=0,"NA",IF(ISERROR(C84/D84-1),"NA",IF((C84/D84-1)&gt;200%,"NA",IF((C84/D84-1)&lt;-200%,"NA",(C84/D84-1)))))</f>
        <v>0.47808184389914254</v>
      </c>
      <c r="F84" s="145">
        <f>F35+F70</f>
        <v>2256.3130460000002</v>
      </c>
      <c r="G84" s="146">
        <f>G35+G70</f>
        <v>1711.182691</v>
      </c>
      <c r="H84" s="32">
        <f>IF(G84=0,"NA",IF(ISERROR(F84/G84-1),"NA",IF((F84/G84-1)&gt;200%,"NA",IF((F84/G84-1)&lt;-200%,"NA",(F84/G84-1)))))</f>
        <v>0.31856934847875928</v>
      </c>
      <c r="I84" s="46">
        <f>IF(ISERROR(C84/F84),"NA",(C84/F84))</f>
        <v>13.86494597748295</v>
      </c>
      <c r="J84" s="72">
        <f>IF(ISERROR(D84/G84),"NA",(D84/G84))</f>
        <v>12.368660679841462</v>
      </c>
      <c r="K84" s="32">
        <f>IF(J84=0,"NA",IF(ISERROR(I84/J84-1),"NA",IF((I84/J84-1)&gt;200%,"NA",IF((I84/J84-1)&lt;-200%,"NA",(I84/J84-1)))))</f>
        <v>0.12097391434467486</v>
      </c>
      <c r="L84" s="29"/>
      <c r="M84" s="130">
        <f ca="1">C84/driver!$O$53</f>
        <v>422.75214177135143</v>
      </c>
      <c r="N84" s="131">
        <f ca="1">D84/driver!$O$52</f>
        <v>293.9588620305139</v>
      </c>
      <c r="O84" s="32">
        <f ca="1">IF(N84=0,"NA",IF(ISERROR(M84/N84-1),"NA",IF((M84/N84-1)&gt;200%,"NA",IF((M84/N84-1)&lt;-200%,"NA",(M84/N84-1)))))</f>
        <v>0.43813368595592261</v>
      </c>
      <c r="P84" s="130">
        <f ca="1">F84/driver!$O$53</f>
        <v>30.490716837837841</v>
      </c>
      <c r="Q84" s="131">
        <f ca="1">G84/driver!$O$52</f>
        <v>23.766426263888889</v>
      </c>
      <c r="R84" s="32">
        <f t="shared" ca="1" si="13"/>
        <v>0.28293233906041459</v>
      </c>
    </row>
    <row r="85" spans="2:18">
      <c r="B85" s="39" t="s">
        <v>35</v>
      </c>
      <c r="C85" s="141">
        <f>SUM(C78:C84)</f>
        <v>1400993.6019269838</v>
      </c>
      <c r="D85" s="142">
        <f t="shared" ref="D85" si="14">SUM(D78:D84)</f>
        <v>1242051.801895122</v>
      </c>
      <c r="E85" s="38">
        <f>IF(D85=0,"NA",IF(ISERROR(C85/D85-1),"NA",IF((C85/D85-1)&gt;200%,"NA",IF((C85/D85-1)&lt;-200%,"NA",(C85/D85-1)))))</f>
        <v>0.12796712648325004</v>
      </c>
      <c r="F85" s="15">
        <f>SUM(F78:F84)</f>
        <v>179323.53750021881</v>
      </c>
      <c r="G85" s="15">
        <f t="shared" ref="G85" si="15">SUM(G78:G84)</f>
        <v>167227.96310466781</v>
      </c>
      <c r="H85" s="38">
        <f>IF(G85=0,"NA",IF(ISERROR(F85/G85-1),"NA",IF((F85/G85-1)&gt;200%,"NA",IF((F85/G85-1)&lt;-200%,"NA",(F85/G85-1)))))</f>
        <v>7.2329855432015311E-2</v>
      </c>
      <c r="I85" s="48">
        <f>IF(ISERROR(C85/F85),"NA",(C85/F85))</f>
        <v>7.8126587365881868</v>
      </c>
      <c r="J85" s="49">
        <f>IF(ISERROR(D85/G85),"NA",(D85/G85))</f>
        <v>7.4272973181986499</v>
      </c>
      <c r="K85" s="35">
        <f>IF(J85=0,"NA",IF(ISERROR(I85/J85-1),"NA",IF((I85/J85-1)&gt;200%,"NA",IF((I85/J85-1)&lt;-200%,"NA",(I85/J85-1)))))</f>
        <v>5.1884474510709211E-2</v>
      </c>
      <c r="L85" s="14"/>
      <c r="M85" s="132">
        <f ca="1">C85/driver!$O$53</f>
        <v>18932.345971986266</v>
      </c>
      <c r="N85" s="133">
        <f ca="1">D85/driver!$O$52</f>
        <v>17250.719470765584</v>
      </c>
      <c r="O85" s="38">
        <f ca="1">IF(N85=0,"NA",IF(ISERROR(M85/N85-1),"NA",IF((M85/N85-1)&gt;200%,"NA",IF((M85/N85-1)&lt;-200%,"NA",(M85/N85-1)))))</f>
        <v>9.7481528470189094E-2</v>
      </c>
      <c r="P85" s="132">
        <f ca="1">F85/driver!$O$53</f>
        <v>2423.2910473002544</v>
      </c>
      <c r="Q85" s="133">
        <f ca="1">G85/driver!$O$52</f>
        <v>2322.6105986759417</v>
      </c>
      <c r="R85" s="35">
        <f t="shared" ca="1" si="13"/>
        <v>4.3347967447366242E-2</v>
      </c>
    </row>
    <row r="86" spans="2:18" ht="15.75" thickBot="1">
      <c r="B86" s="66" t="s">
        <v>36</v>
      </c>
      <c r="C86" s="138">
        <f>C72</f>
        <v>171831.25878191198</v>
      </c>
      <c r="D86" s="114">
        <f>D72</f>
        <v>0</v>
      </c>
      <c r="E86" s="101" t="str">
        <f>IF(D86=0,"NA",IF(ISERROR(C86/D86-1),"NA",IF((C86/D86-1)&gt;200%,"NA",IF((C86/D86-1)&lt;-200%,"NA",(C86/D86-1)))))</f>
        <v>NA</v>
      </c>
      <c r="F86" s="147">
        <f>F72</f>
        <v>35220.43294811128</v>
      </c>
      <c r="G86" s="148">
        <f>G72</f>
        <v>0</v>
      </c>
      <c r="H86" s="101" t="str">
        <f>IF(G86=0,"NA",IF(ISERROR(F86/G86-1),"NA",IF((F86/G86-1)&gt;200%,"NA",IF((F86/G86-1)&lt;-200%,"NA",(F86/G86-1)))))</f>
        <v>NA</v>
      </c>
      <c r="I86" s="42">
        <f>IF(ISERROR(C86/F86),"NA",(C86/F86))</f>
        <v>4.87873783479787</v>
      </c>
      <c r="J86" s="109" t="str">
        <f>IF(ISERROR(D86/G86),"NA",(D86/G86))</f>
        <v>NA</v>
      </c>
      <c r="K86" s="101" t="str">
        <f>IF(J86=0,"NA",IF(ISERROR(I86/J86-1),"NA",IF((I86/J86-1)&gt;200%,"NA",IF((I86/J86-1)&lt;-200%,"NA",(I86/J86-1)))))</f>
        <v>NA</v>
      </c>
      <c r="L86" s="27"/>
      <c r="M86" s="138">
        <f ca="1">C86/driver!$O$53</f>
        <v>2322.0440375934049</v>
      </c>
      <c r="N86" s="134">
        <f ca="1">D86/driver!$O$52</f>
        <v>0</v>
      </c>
      <c r="O86" s="101" t="str">
        <f ca="1">IF(N86=0,"NA",IF(ISERROR(M86/N86-1),"NA",IF((M86/N86-1)&gt;200%,"NA",IF((M86/N86-1)&lt;-200%,"NA",(M86/N86-1)))))</f>
        <v>NA</v>
      </c>
      <c r="P86" s="138">
        <f ca="1">F86/driver!$O$53</f>
        <v>475.9517965960984</v>
      </c>
      <c r="Q86" s="134">
        <f ca="1">G86/driver!$O$52</f>
        <v>0</v>
      </c>
      <c r="R86" s="101" t="str">
        <f t="shared" ca="1" si="13"/>
        <v>NA</v>
      </c>
    </row>
    <row r="87" spans="2:18" s="2" customFormat="1" ht="15.75" thickTop="1">
      <c r="B87" s="68" t="s">
        <v>7</v>
      </c>
      <c r="C87" s="115">
        <f>SUM(C85:C86)</f>
        <v>1572824.8607088958</v>
      </c>
      <c r="D87" s="117">
        <f>SUM(D85:D86)</f>
        <v>1242051.801895122</v>
      </c>
      <c r="E87" s="23">
        <f>IF(D87=0,"NA",IF(ISERROR(C87/D87-1),"NA",IF((C87/D87-1)&gt;200%,"NA",IF((C87/D87-1)&lt;-200%,"NA",(C87/D87-1)))))</f>
        <v>0.26631180624598771</v>
      </c>
      <c r="F87" s="149">
        <f>SUM(F85:F86)</f>
        <v>214543.9704483301</v>
      </c>
      <c r="G87" s="150">
        <f>SUM(G85:G86)</f>
        <v>167227.96310466781</v>
      </c>
      <c r="H87" s="23">
        <f>IF(G87=0,"NA",IF(ISERROR(F87/G87-1),"NA",IF((F87/G87-1)&gt;200%,"NA",IF((F87/G87-1)&lt;-200%,"NA",(F87/G87-1)))))</f>
        <v>0.28294315415447158</v>
      </c>
      <c r="I87" s="44">
        <f>IF(ISERROR(C87/F87),"NA",(C87/F87))</f>
        <v>7.331014045382779</v>
      </c>
      <c r="J87" s="45">
        <f>IF(ISERROR(D87/G87),"NA",(D87/G87))</f>
        <v>7.4272973181986499</v>
      </c>
      <c r="K87" s="23">
        <f>IF(J87=0,"NA",IF(ISERROR(I87/J87-1),"NA",IF((I87/J87-1)&gt;200%,"NA",IF((I87/J87-1)&lt;-200%,"NA",(I87/J87-1)))))</f>
        <v>-1.2963433223543319E-2</v>
      </c>
      <c r="L87" s="28"/>
      <c r="M87" s="135">
        <f ca="1">C87/driver!$O$53</f>
        <v>21254.390009579674</v>
      </c>
      <c r="N87" s="135">
        <f ca="1">D87/driver!$O$52</f>
        <v>17250.719470765584</v>
      </c>
      <c r="O87" s="23">
        <f ca="1">IF(N87=0,"NA",IF(ISERROR(M87/N87-1),"NA",IF((M87/N87-1)&gt;200%,"NA",IF((M87/N87-1)&lt;-200%,"NA",(M87/N87-1)))))</f>
        <v>0.23208716283393427</v>
      </c>
      <c r="P87" s="135">
        <f ca="1">F87/driver!$O$53</f>
        <v>2899.242843896353</v>
      </c>
      <c r="Q87" s="135">
        <f ca="1">G87/driver!$O$52</f>
        <v>2322.6105986759417</v>
      </c>
      <c r="R87" s="23">
        <f t="shared" ca="1" si="13"/>
        <v>0.24826901485299935</v>
      </c>
    </row>
    <row r="88" spans="2:18">
      <c r="C88"/>
      <c r="D88" s="1"/>
      <c r="F88" s="95"/>
      <c r="L88" s="53"/>
    </row>
    <row r="89" spans="2:18">
      <c r="B89" s="55" t="s">
        <v>32</v>
      </c>
      <c r="C89" s="56" t="s">
        <v>37</v>
      </c>
      <c r="D89" s="57"/>
      <c r="E89" s="58"/>
      <c r="F89" s="56" t="s">
        <v>26</v>
      </c>
      <c r="G89" s="57"/>
      <c r="H89" s="58"/>
      <c r="I89" s="56" t="s">
        <v>38</v>
      </c>
      <c r="J89" s="16"/>
      <c r="K89" s="17"/>
      <c r="L89" s="70"/>
      <c r="M89" s="59" t="s">
        <v>28</v>
      </c>
      <c r="N89" s="57"/>
      <c r="O89" s="58"/>
      <c r="P89" s="56" t="s">
        <v>29</v>
      </c>
      <c r="Q89" s="57"/>
      <c r="R89" s="58"/>
    </row>
    <row r="90" spans="2:18">
      <c r="B90" s="18" t="s">
        <v>9</v>
      </c>
      <c r="C90" s="61">
        <v>2014</v>
      </c>
      <c r="D90" s="62">
        <v>2013</v>
      </c>
      <c r="E90" s="63" t="s">
        <v>31</v>
      </c>
      <c r="F90" s="61">
        <v>2014</v>
      </c>
      <c r="G90" s="62">
        <v>2013</v>
      </c>
      <c r="H90" s="63" t="s">
        <v>31</v>
      </c>
      <c r="I90" s="61">
        <v>2014</v>
      </c>
      <c r="J90" s="62">
        <v>2013</v>
      </c>
      <c r="K90" s="63" t="s">
        <v>31</v>
      </c>
      <c r="L90" s="70"/>
      <c r="M90" s="61">
        <v>2014</v>
      </c>
      <c r="N90" s="62">
        <v>2013</v>
      </c>
      <c r="O90" s="63" t="s">
        <v>31</v>
      </c>
      <c r="P90" s="61">
        <v>2014</v>
      </c>
      <c r="Q90" s="62">
        <v>2013</v>
      </c>
      <c r="R90" s="63" t="s">
        <v>31</v>
      </c>
    </row>
    <row r="91" spans="2:18">
      <c r="B91" s="64" t="s">
        <v>5</v>
      </c>
      <c r="C91" s="111">
        <v>75796.003435482009</v>
      </c>
      <c r="D91" s="112">
        <v>50264.744837857994</v>
      </c>
      <c r="E91" s="20">
        <f>IF(D91=0,"NA",IF(ISERROR(C91/D91-1),"NA",IF((C91/D91-1)&gt;200%,"NA",IF((C91/D91-1)&lt;-200%,"NA",(C91/D91-1)))))</f>
        <v>0.50793570483609796</v>
      </c>
      <c r="F91" s="111">
        <v>6556.7075889999996</v>
      </c>
      <c r="G91" s="112">
        <v>6959.7225050000006</v>
      </c>
      <c r="H91" s="20">
        <f>IF(G91=0,"NA",IF(ISERROR(F91/G91-1),"NA",IF((F91/G91-1)&gt;200%,"NA",IF((F91/G91-1)&lt;-200%,"NA",(F91/G91-1)))))</f>
        <v>-5.7906750694509346E-2</v>
      </c>
      <c r="I91" s="40">
        <f>IF(ISERROR(C91/F91),"NA",(C91/F91))</f>
        <v>11.560070722483154</v>
      </c>
      <c r="J91" s="41">
        <f>IF(ISERROR(D91/G91),"NA",(D91/G91))</f>
        <v>7.2222340476573335</v>
      </c>
      <c r="K91" s="20">
        <f>IF(J91=0,"NA",IF(ISERROR(I91/J91-1),"NA",IF((I91/J91-1)&gt;200%,"NA",IF((I91/J91-1)&lt;-200%,"NA",(I91/J91-1)))))</f>
        <v>0.6006225561511509</v>
      </c>
      <c r="L91" s="26"/>
      <c r="M91" s="118">
        <f ca="1">C91/driver!$O$53</f>
        <v>1024.2703166957028</v>
      </c>
      <c r="N91" s="119">
        <f ca="1">D91/driver!$O$52</f>
        <v>698.12145608136098</v>
      </c>
      <c r="O91" s="20">
        <f ca="1">IF(N91=0,"NA",IF(ISERROR(M91/N91-1),"NA",IF((M91/N91-1)&gt;200%,"NA",IF((M91/N91-1)&lt;-200%,"NA",(M91/N91-1)))))</f>
        <v>0.46718068578647376</v>
      </c>
      <c r="P91" s="118">
        <f ca="1">F91/driver!$O$53</f>
        <v>88.604156608108099</v>
      </c>
      <c r="Q91" s="119">
        <f ca="1">G91/driver!$O$52</f>
        <v>96.662812569444455</v>
      </c>
      <c r="R91" s="20">
        <f t="shared" ref="R91:R99" ca="1" si="16">IF(Q91=0,"NA",IF(ISERROR(P91/Q91-1),"NA",IF((P91/Q91-1)&gt;200%,"NA",IF((P91/Q91-1)&lt;-200%,"NA",(P91/Q91-1)))))</f>
        <v>-8.336873040546855E-2</v>
      </c>
    </row>
    <row r="92" spans="2:18">
      <c r="B92" s="64" t="s">
        <v>0</v>
      </c>
      <c r="C92" s="111">
        <v>64512.812669702995</v>
      </c>
      <c r="D92" s="112">
        <v>62098.384547462003</v>
      </c>
      <c r="E92" s="20">
        <f>IF(D92=0,"NA",IF(ISERROR(C92/D92-1),"NA",IF((C92/D92-1)&gt;200%,"NA",IF((C92/D92-1)&lt;-200%,"NA",(C92/D92-1)))))</f>
        <v>3.8880691339009621E-2</v>
      </c>
      <c r="F92" s="111">
        <v>24915.527368999999</v>
      </c>
      <c r="G92" s="112">
        <v>23405.488370000006</v>
      </c>
      <c r="H92" s="20">
        <f>IF(G92=0,"NA",IF(ISERROR(F92/G92-1),"NA",IF((F92/G92-1)&gt;200%,"NA",IF((F92/G92-1)&lt;-200%,"NA",(F92/G92-1)))))</f>
        <v>6.4516449096421624E-2</v>
      </c>
      <c r="I92" s="40">
        <f>IF(ISERROR(C92/F92),"NA",(C92/F92))</f>
        <v>2.5892613756179248</v>
      </c>
      <c r="J92" s="65">
        <f>IF(ISERROR(D92/G92),"NA",(D92/G92))</f>
        <v>2.6531548312854958</v>
      </c>
      <c r="K92" s="20">
        <f>IF(J92=0,"NA",IF(ISERROR(I92/J92-1),"NA",IF((I92/J92-1)&gt;200%,"NA",IF((I92/J92-1)&lt;-200%,"NA",(I92/J92-1)))))</f>
        <v>-2.4082068228416853E-2</v>
      </c>
      <c r="L92" s="26"/>
      <c r="M92" s="118">
        <f ca="1">C92/driver!$O$53</f>
        <v>871.79476580679727</v>
      </c>
      <c r="N92" s="119">
        <f ca="1">D92/driver!$O$52</f>
        <v>862.47756315919446</v>
      </c>
      <c r="O92" s="20">
        <f ca="1">IF(N92=0,"NA",IF(ISERROR(M92/N92-1),"NA",IF((M92/N92-1)&gt;200%,"NA",IF((M92/N92-1)&lt;-200%,"NA",(M92/N92-1)))))</f>
        <v>1.0802834816333817E-2</v>
      </c>
      <c r="P92" s="118">
        <f ca="1">F92/driver!$O$53</f>
        <v>336.6963157972973</v>
      </c>
      <c r="Q92" s="119">
        <f ca="1">G92/driver!$O$52</f>
        <v>325.07622736111119</v>
      </c>
      <c r="R92" s="20">
        <f t="shared" ca="1" si="16"/>
        <v>3.5745734255977935E-2</v>
      </c>
    </row>
    <row r="93" spans="2:18">
      <c r="B93" s="64" t="s">
        <v>4</v>
      </c>
      <c r="C93" s="111">
        <v>35262.386373653004</v>
      </c>
      <c r="D93" s="112">
        <v>34195.563882396003</v>
      </c>
      <c r="E93" s="20">
        <f>IF(D93=0,"NA",IF(ISERROR(C93/D93-1),"NA",IF((C93/D93-1)&gt;200%,"NA",IF((C93/D93-1)&lt;-200%,"NA",(C93/D93-1)))))</f>
        <v>3.1197686779664613E-2</v>
      </c>
      <c r="F93" s="111">
        <v>7589.1256309999999</v>
      </c>
      <c r="G93" s="112">
        <v>7171.8495730000004</v>
      </c>
      <c r="H93" s="20">
        <f>IF(G93=0,"NA",IF(ISERROR(F93/G93-1),"NA",IF((F93/G93-1)&gt;200%,"NA",IF((F93/G93-1)&lt;-200%,"NA",(F93/G93-1)))))</f>
        <v>5.8182488875802241E-2</v>
      </c>
      <c r="I93" s="40">
        <f>IF(ISERROR(C93/F93),"NA",(C93/F93))</f>
        <v>4.6464359780280207</v>
      </c>
      <c r="J93" s="65">
        <f>IF(ISERROR(D93/G93),"NA",(D93/G93))</f>
        <v>4.7680258117979353</v>
      </c>
      <c r="K93" s="20">
        <f>IF(J93=0,"NA",IF(ISERROR(I93/J93-1),"NA",IF((I93/J93-1)&gt;200%,"NA",IF((I93/J93-1)&lt;-200%,"NA",(I93/J93-1)))))</f>
        <v>-2.550108547421337E-2</v>
      </c>
      <c r="L93" s="26"/>
      <c r="M93" s="118">
        <f ca="1">C93/driver!$O$53</f>
        <v>476.51873477909464</v>
      </c>
      <c r="N93" s="119">
        <f ca="1">D93/driver!$O$52</f>
        <v>474.93838725550006</v>
      </c>
      <c r="O93" s="20">
        <f ca="1">IF(N93=0,"NA",IF(ISERROR(M93/N93-1),"NA",IF((M93/N93-1)&gt;200%,"NA",IF((M93/N93-1)&lt;-200%,"NA",(M93/N93-1)))))</f>
        <v>3.3274790288628786E-3</v>
      </c>
      <c r="P93" s="118">
        <f ca="1">F93/driver!$O$53</f>
        <v>102.55575177027026</v>
      </c>
      <c r="Q93" s="119">
        <f ca="1">G93/driver!$O$52</f>
        <v>99.609021847222223</v>
      </c>
      <c r="R93" s="20">
        <f t="shared" ca="1" si="16"/>
        <v>2.9582962149429237E-2</v>
      </c>
    </row>
    <row r="94" spans="2:18">
      <c r="B94" s="64" t="s">
        <v>1</v>
      </c>
      <c r="C94" s="111">
        <v>30934.658590036001</v>
      </c>
      <c r="D94" s="112">
        <v>40359.038422741003</v>
      </c>
      <c r="E94" s="20">
        <f>IF(D94=0,"NA",IF(ISERROR(C94/D94-1),"NA",IF((C94/D94-1)&gt;200%,"NA",IF((C94/D94-1)&lt;-200%,"NA",(C94/D94-1)))))</f>
        <v>-0.23351348795749982</v>
      </c>
      <c r="F94" s="111">
        <v>2303.8385969999999</v>
      </c>
      <c r="G94" s="112">
        <v>2210.8210340000001</v>
      </c>
      <c r="H94" s="20">
        <f>IF(G94=0,"NA",IF(ISERROR(F94/G94-1),"NA",IF((F94/G94-1)&gt;200%,"NA",IF((F94/G94-1)&lt;-200%,"NA",(F94/G94-1)))))</f>
        <v>4.207376425748266E-2</v>
      </c>
      <c r="I94" s="40">
        <f>IF(ISERROR(C94/F94),"NA",(C94/F94))</f>
        <v>13.427441761900477</v>
      </c>
      <c r="J94" s="65">
        <f>IF(ISERROR(D94/G94),"NA",(D94/G94))</f>
        <v>18.255226362542832</v>
      </c>
      <c r="K94" s="20">
        <f>IF(J94=0,"NA",IF(ISERROR(I94/J94-1),"NA",IF((I94/J94-1)&gt;200%,"NA",IF((I94/J94-1)&lt;-200%,"NA",(I94/J94-1)))))</f>
        <v>-0.26446040737946108</v>
      </c>
      <c r="L94" s="26"/>
      <c r="M94" s="118">
        <f ca="1">C94/driver!$O$53</f>
        <v>418.03592689237837</v>
      </c>
      <c r="N94" s="119">
        <f ca="1">D94/driver!$O$52</f>
        <v>560.54220031584725</v>
      </c>
      <c r="O94" s="20">
        <f ca="1">IF(N94=0,"NA",IF(ISERROR(M94/N94-1),"NA",IF((M94/N94-1)&gt;200%,"NA",IF((M94/N94-1)&lt;-200%,"NA",(M94/N94-1)))))</f>
        <v>-0.25422933963432415</v>
      </c>
      <c r="P94" s="118">
        <f ca="1">F94/driver!$O$53</f>
        <v>31.132954013513512</v>
      </c>
      <c r="Q94" s="119">
        <f ca="1">G94/driver!$O$52</f>
        <v>30.705847694444444</v>
      </c>
      <c r="R94" s="20">
        <f t="shared" ca="1" si="16"/>
        <v>1.3909608466739831E-2</v>
      </c>
    </row>
    <row r="95" spans="2:18">
      <c r="B95" s="19" t="s">
        <v>2</v>
      </c>
      <c r="C95" s="111">
        <v>14421.837350144</v>
      </c>
      <c r="D95" s="112">
        <v>14046.782398322001</v>
      </c>
      <c r="E95" s="20">
        <f>IF(D95=0,"NA",IF(ISERROR(C95/D95-1),"NA",IF((C95/D95-1)&gt;200%,"NA",IF((C95/D95-1)&lt;-200%,"NA",(C95/D95-1)))))</f>
        <v>2.6700417304592383E-2</v>
      </c>
      <c r="F95" s="111">
        <v>2523.7445682188199</v>
      </c>
      <c r="G95" s="112">
        <v>2376.5190676678035</v>
      </c>
      <c r="H95" s="20">
        <f>IF(G95=0,"NA",IF(ISERROR(F95/G95-1),"NA",IF((F95/G95-1)&gt;200%,"NA",IF((F95/G95-1)&lt;-200%,"NA",(F95/G95-1)))))</f>
        <v>6.1950060722843814E-2</v>
      </c>
      <c r="I95" s="40">
        <f>IF(ISERROR(C95/F95),"NA",(C95/F95))</f>
        <v>5.7144599860684329</v>
      </c>
      <c r="J95" s="65">
        <f>IF(ISERROR(D95/G95),"NA",(D95/G95))</f>
        <v>5.9106541956369858</v>
      </c>
      <c r="K95" s="20">
        <f>IF(J95=0,"NA",IF(ISERROR(I95/J95-1),"NA",IF((I95/J95-1)&gt;200%,"NA",IF((I95/J95-1)&lt;-200%,"NA",(I95/J95-1)))))</f>
        <v>-3.3193315507000221E-2</v>
      </c>
      <c r="L95" s="26"/>
      <c r="M95" s="118">
        <f ca="1">C95/driver!$O$53</f>
        <v>194.88969392086486</v>
      </c>
      <c r="N95" s="119">
        <f ca="1">D95/driver!$O$52</f>
        <v>195.09419997669445</v>
      </c>
      <c r="O95" s="20">
        <f ca="1">IF(N95=0,"NA",IF(ISERROR(M95/N95-1),"NA",IF((M95/N95-1)&gt;200%,"NA",IF((M95/N95-1)&lt;-200%,"NA",(M95/N95-1)))))</f>
        <v>-1.0482426225588704E-3</v>
      </c>
      <c r="P95" s="118">
        <f ca="1">F95/driver!$O$53</f>
        <v>34.104656327281347</v>
      </c>
      <c r="Q95" s="119">
        <f ca="1">G95/driver!$O$52</f>
        <v>33.007209273163937</v>
      </c>
      <c r="R95" s="20">
        <f t="shared" ca="1" si="16"/>
        <v>3.3248707730334282E-2</v>
      </c>
    </row>
    <row r="96" spans="2:18">
      <c r="B96" s="83" t="s">
        <v>6</v>
      </c>
      <c r="C96" s="126">
        <v>109.329215417</v>
      </c>
      <c r="D96" s="127">
        <v>153.927323</v>
      </c>
      <c r="E96" s="32">
        <f>IF(D96=0,"NA",IF(ISERROR(C96/D96-1),"NA",IF((C96/D96-1)&gt;200%,"NA",IF((C96/D96-1)&lt;-200%,"NA",(C96/D96-1)))))</f>
        <v>-0.28973483533524458</v>
      </c>
      <c r="F96" s="126">
        <v>112.358599</v>
      </c>
      <c r="G96" s="127">
        <v>114.96813400000001</v>
      </c>
      <c r="H96" s="32">
        <f>IF(G96=0,"NA",IF(ISERROR(F96/G96-1),"NA",IF((F96/G96-1)&gt;200%,"NA",IF((F96/G96-1)&lt;-200%,"NA",(F96/G96-1)))))</f>
        <v>-2.2697898184552701E-2</v>
      </c>
      <c r="I96" s="46">
        <f>IF(ISERROR(C96/F96),"NA",(C96/F96))</f>
        <v>0.9730382577750013</v>
      </c>
      <c r="J96" s="72">
        <f>IF(ISERROR(D96/G96),"NA",(D96/G96))</f>
        <v>1.3388694557745888</v>
      </c>
      <c r="K96" s="32">
        <f>IF(J96=0,"NA",IF(ISERROR(I96/J96-1),"NA",IF((I96/J96-1)&gt;200%,"NA",IF((I96/J96-1)&lt;-200%,"NA",(I96/J96-1)))))</f>
        <v>-0.2732388855550818</v>
      </c>
      <c r="L96" s="28"/>
      <c r="M96" s="130">
        <f ca="1">C96/driver!$O$53</f>
        <v>1.4774218299594595</v>
      </c>
      <c r="N96" s="131">
        <f ca="1">D96/driver!$O$52</f>
        <v>2.1378794861111112</v>
      </c>
      <c r="O96" s="32">
        <f ca="1">IF(N96=0,"NA",IF(ISERROR(M96/N96-1),"NA",IF((M96/N96-1)&gt;200%,"NA",IF((M96/N96-1)&lt;-200%,"NA",(M96/N96-1)))))</f>
        <v>-0.30893119113699474</v>
      </c>
      <c r="P96" s="130">
        <f ca="1">F96/driver!$O$53</f>
        <v>1.518359445945946</v>
      </c>
      <c r="Q96" s="131">
        <f ca="1">G96/driver!$O$52</f>
        <v>1.5967796388888891</v>
      </c>
      <c r="R96" s="32">
        <f t="shared" ca="1" si="16"/>
        <v>-4.9111468503889144E-2</v>
      </c>
    </row>
    <row r="97" spans="2:18">
      <c r="B97" s="34" t="s">
        <v>35</v>
      </c>
      <c r="C97" s="128">
        <f>SUM(C91:C96)</f>
        <v>221037.02763443504</v>
      </c>
      <c r="D97" s="129">
        <f>SUM(D91:D96)</f>
        <v>201118.441411779</v>
      </c>
      <c r="E97" s="38">
        <f>IF(D97=0,"NA",IF(ISERROR(C97/D97-1),"NA",IF((C97/D97-1)&gt;200%,"NA",IF((C97/D97-1)&lt;-200%,"NA",(C97/D97-1)))))</f>
        <v>9.9039084048358594E-2</v>
      </c>
      <c r="F97" s="128">
        <f>SUM(F91:F96)</f>
        <v>44001.302353218824</v>
      </c>
      <c r="G97" s="129">
        <f>SUM(G91:G96)</f>
        <v>42239.368683667817</v>
      </c>
      <c r="H97" s="38">
        <f>IF(G97=0,"NA",IF(ISERROR(F97/G97-1),"NA",IF((F97/G97-1)&gt;200%,"NA",IF((F97/G97-1)&lt;-200%,"NA",(F97/G97-1)))))</f>
        <v>4.1713068269229936E-2</v>
      </c>
      <c r="I97" s="48">
        <f>IF(ISERROR(C97/F97),"NA",(C97/F97))</f>
        <v>5.0234201219788561</v>
      </c>
      <c r="J97" s="49">
        <f>IF(ISERROR(D97/G97),"NA",(D97/G97))</f>
        <v>4.761397901516057</v>
      </c>
      <c r="K97" s="38">
        <f>IF(J97=0,"NA",IF(ISERROR(I97/J97-1),"NA",IF((I97/J97-1)&gt;200%,"NA",IF((I97/J97-1)&lt;-200%,"NA",(I97/J97-1)))))</f>
        <v>5.5030523783649699E-2</v>
      </c>
      <c r="L97" s="36"/>
      <c r="M97" s="132">
        <f ca="1">C97/driver!$O$53</f>
        <v>2986.986859924798</v>
      </c>
      <c r="N97" s="133">
        <f ca="1">D97/driver!$O$52</f>
        <v>2793.3116862747083</v>
      </c>
      <c r="O97" s="38">
        <f ca="1">IF(N97=0,"NA",IF(ISERROR(M97/N97-1),"NA",IF((M97/N97-1)&gt;200%,"NA",IF((M97/N97-1)&lt;-200%,"NA",(M97/N97-1)))))</f>
        <v>6.9335325020024596E-2</v>
      </c>
      <c r="P97" s="132">
        <f ca="1">F97/driver!$O$53</f>
        <v>594.61219396241654</v>
      </c>
      <c r="Q97" s="133">
        <f ca="1">G97/driver!$O$52</f>
        <v>586.6578983842752</v>
      </c>
      <c r="R97" s="38">
        <f t="shared" ca="1" si="16"/>
        <v>1.3558661018710172E-2</v>
      </c>
    </row>
    <row r="98" spans="2:18" ht="15.75" thickBot="1">
      <c r="B98" s="66" t="s">
        <v>36</v>
      </c>
      <c r="C98" s="113">
        <v>85741.859365545009</v>
      </c>
      <c r="D98" s="114">
        <v>0</v>
      </c>
      <c r="E98" s="101" t="str">
        <f>IF(D98=0,"NA",IF(ISERROR(C98/D98-1),"NA",IF((C98/D98-1)&gt;200%,"NA",IF((C98/D98-1)&lt;-200%,"NA",(C98/D98-1)))))</f>
        <v>NA</v>
      </c>
      <c r="F98" s="113">
        <v>35220.43294811128</v>
      </c>
      <c r="G98" s="114">
        <v>0</v>
      </c>
      <c r="H98" s="101" t="str">
        <f>IF(G98=0,"NA",IF(ISERROR(F98/G98-1),"NA",IF((F98/G98-1)&gt;200%,"NA",IF((F98/G98-1)&lt;-200%,"NA",(F98/G98-1)))))</f>
        <v>NA</v>
      </c>
      <c r="I98" s="42">
        <f>IF(ISERROR(C98/F98),"NA",(C98/F98))</f>
        <v>2.4344351329202776</v>
      </c>
      <c r="J98" s="109" t="str">
        <f>IF(ISERROR(D98/G98),"NA",(D98/G98))</f>
        <v>NA</v>
      </c>
      <c r="K98" s="101" t="str">
        <f>IF(J98=0,"NA",IF(ISERROR(I98/J98-1),"NA",IF((I98/J98-1)&gt;200%,"NA",IF((I98/J98-1)&lt;-200%,"NA",(I98/J98-1)))))</f>
        <v>NA</v>
      </c>
      <c r="L98" s="26"/>
      <c r="M98" s="118">
        <f ca="1">C98/driver!$O$53</f>
        <v>1158.6737752100678</v>
      </c>
      <c r="N98" s="119">
        <f ca="1">D98/driver!$O$52</f>
        <v>0</v>
      </c>
      <c r="O98" s="96" t="str">
        <f ca="1">IF(N98=0,"NA",IF(ISERROR(M98/N98-1),"NA",IF((M98/N98-1)&gt;200%,"NA",IF((M98/N98-1)&lt;-200%,"NA",(M98/N98-1)))))</f>
        <v>NA</v>
      </c>
      <c r="P98" s="118">
        <f ca="1">F98/driver!$O$53</f>
        <v>475.9517965960984</v>
      </c>
      <c r="Q98" s="119">
        <f ca="1">G98/driver!$O$52</f>
        <v>0</v>
      </c>
      <c r="R98" s="101" t="str">
        <f t="shared" ca="1" si="16"/>
        <v>NA</v>
      </c>
    </row>
    <row r="99" spans="2:18" ht="15.75" thickTop="1">
      <c r="B99" s="68" t="s">
        <v>7</v>
      </c>
      <c r="C99" s="115">
        <f>SUM(C97:C98)</f>
        <v>306778.88699998008</v>
      </c>
      <c r="D99" s="117">
        <f>SUM(D97:D98)</f>
        <v>201118.441411779</v>
      </c>
      <c r="E99" s="23">
        <f>IF(D99=0,"NA",IF(ISERROR(C99/D99-1),"NA",IF((C99/D99-1)&gt;200%,"NA",IF((C99/D99-1)&lt;-200%,"NA",(C99/D99-1)))))</f>
        <v>0.52536428209418706</v>
      </c>
      <c r="F99" s="115">
        <f>SUM(F97:F98)</f>
        <v>79221.735301330104</v>
      </c>
      <c r="G99" s="117">
        <f>SUM(G97:G98)</f>
        <v>42239.368683667817</v>
      </c>
      <c r="H99" s="23">
        <f>IF(G99=0,"NA",IF(ISERROR(F99/G99-1),"NA",IF((F99/G99-1)&gt;200%,"NA",IF((F99/G99-1)&lt;-200%,"NA",(F99/G99-1)))))</f>
        <v>0.87554259853229777</v>
      </c>
      <c r="I99" s="44">
        <f>IF(ISERROR(C99/F99),"NA",(C99/F99))</f>
        <v>3.872408068734003</v>
      </c>
      <c r="J99" s="45">
        <f>IF(ISERROR(D99/G99),"NA",(D99/G99))</f>
        <v>4.761397901516057</v>
      </c>
      <c r="K99" s="23">
        <f>IF(J99=0,"NA",IF(ISERROR(I99/J99-1),"NA",IF((I99/J99-1)&gt;200%,"NA",IF((I99/J99-1)&lt;-200%,"NA",(I99/J99-1)))))</f>
        <v>-0.18670773818314879</v>
      </c>
      <c r="L99" s="70"/>
      <c r="M99" s="120">
        <f ca="1">C99/driver!$O$53</f>
        <v>4145.6606351348655</v>
      </c>
      <c r="N99" s="120">
        <f ca="1">D99/driver!$O$52</f>
        <v>2793.3116862747083</v>
      </c>
      <c r="O99" s="25">
        <f ca="1">IF(N99=0,"NA",IF(ISERROR(M99/N99-1),"NA",IF((M99/N99-1)&gt;200%,"NA",IF((M99/N99-1)&lt;-200%,"NA",(M99/N99-1)))))</f>
        <v>0.48413822041596566</v>
      </c>
      <c r="P99" s="120">
        <f ca="1">F99/driver!$O$53</f>
        <v>1070.5639905585149</v>
      </c>
      <c r="Q99" s="120">
        <f ca="1">G99/driver!$O$52</f>
        <v>586.6578983842752</v>
      </c>
      <c r="R99" s="23">
        <f t="shared" ca="1" si="16"/>
        <v>0.82485225803142503</v>
      </c>
    </row>
    <row r="100" spans="2:18">
      <c r="B100" s="69"/>
      <c r="C100" s="4"/>
      <c r="D100" s="4"/>
      <c r="E100" s="13"/>
      <c r="F100" s="4"/>
      <c r="G100" s="4"/>
      <c r="H100" s="13"/>
      <c r="I100" s="50"/>
      <c r="J100" s="49"/>
      <c r="K100" s="13"/>
      <c r="L100" s="82"/>
      <c r="M100" s="37"/>
      <c r="N100" s="37"/>
      <c r="O100" s="13"/>
      <c r="P100" s="37"/>
      <c r="Q100" s="37"/>
      <c r="R100" s="13"/>
    </row>
    <row r="102" spans="2:18">
      <c r="C102" s="9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102"/>
  <sheetViews>
    <sheetView showGridLines="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T5" sqref="T5"/>
    </sheetView>
  </sheetViews>
  <sheetFormatPr baseColWidth="10" defaultRowHeight="15"/>
  <cols>
    <col min="1" max="1" width="1.140625" style="53" customWidth="1"/>
    <col min="2" max="2" width="25.7109375" style="53" customWidth="1"/>
    <col min="3" max="4" width="10.7109375" style="53" customWidth="1"/>
    <col min="5" max="7" width="8.7109375" style="53" customWidth="1"/>
    <col min="8" max="11" width="7.7109375" style="53" customWidth="1"/>
    <col min="12" max="12" width="1.42578125" style="54" customWidth="1"/>
    <col min="13" max="18" width="7.7109375" style="53" customWidth="1"/>
    <col min="19" max="16384" width="11.42578125" style="53"/>
  </cols>
  <sheetData>
    <row r="1" spans="2:18" ht="26.25">
      <c r="B1" s="8" t="s">
        <v>22</v>
      </c>
    </row>
    <row r="2" spans="2:18" ht="21">
      <c r="B2" s="7" t="s">
        <v>52</v>
      </c>
    </row>
    <row r="5" spans="2:18">
      <c r="B5" s="55" t="s">
        <v>41</v>
      </c>
      <c r="C5" s="56" t="s">
        <v>33</v>
      </c>
      <c r="D5" s="57"/>
      <c r="E5" s="58"/>
      <c r="F5" s="56" t="s">
        <v>26</v>
      </c>
      <c r="G5" s="57"/>
      <c r="H5" s="58"/>
      <c r="I5" s="56" t="s">
        <v>34</v>
      </c>
      <c r="J5" s="16"/>
      <c r="K5" s="17"/>
      <c r="L5" s="70"/>
      <c r="M5" s="59" t="s">
        <v>28</v>
      </c>
      <c r="N5" s="57"/>
      <c r="O5" s="58"/>
      <c r="P5" s="56" t="s">
        <v>29</v>
      </c>
      <c r="Q5" s="57"/>
      <c r="R5" s="58"/>
    </row>
    <row r="6" spans="2:18" s="6" customFormat="1" ht="12.75">
      <c r="B6" s="60" t="s">
        <v>9</v>
      </c>
      <c r="C6" s="61">
        <v>2014</v>
      </c>
      <c r="D6" s="62">
        <v>2013</v>
      </c>
      <c r="E6" s="63" t="s">
        <v>31</v>
      </c>
      <c r="F6" s="61">
        <v>2014</v>
      </c>
      <c r="G6" s="62">
        <v>2013</v>
      </c>
      <c r="H6" s="63" t="s">
        <v>31</v>
      </c>
      <c r="I6" s="61">
        <v>2014</v>
      </c>
      <c r="J6" s="62">
        <v>2013</v>
      </c>
      <c r="K6" s="63" t="s">
        <v>31</v>
      </c>
      <c r="L6" s="70"/>
      <c r="M6" s="61">
        <v>2014</v>
      </c>
      <c r="N6" s="62">
        <v>2013</v>
      </c>
      <c r="O6" s="63" t="s">
        <v>31</v>
      </c>
      <c r="P6" s="61">
        <v>2014</v>
      </c>
      <c r="Q6" s="62">
        <v>2013</v>
      </c>
      <c r="R6" s="63" t="s">
        <v>31</v>
      </c>
    </row>
    <row r="7" spans="2:18">
      <c r="B7" s="64" t="s">
        <v>5</v>
      </c>
      <c r="C7" s="111">
        <f>'Acum 6'!C7-'Trimestre 1'!C7</f>
        <v>331449.59225300018</v>
      </c>
      <c r="D7" s="112">
        <f>'Acum 6'!D7-'Trimestre 1'!D7</f>
        <v>308548.68894700008</v>
      </c>
      <c r="E7" s="20">
        <f>IF(D7=0,"NA",IF(ISERROR(C7/D7-1),"NA",IF((C7/D7-1)&gt;200%,"NA",IF((C7/D7-1)&lt;-200%,"NA",(C7/D7-1)))))</f>
        <v>7.4221359955069621E-2</v>
      </c>
      <c r="F7" s="111">
        <f>'Acum 6'!F7-'Trimestre 1'!F7</f>
        <v>32520.881260000002</v>
      </c>
      <c r="G7" s="112">
        <f>'Acum 6'!G7-'Trimestre 1'!G7</f>
        <v>30936.404818000006</v>
      </c>
      <c r="H7" s="20">
        <f>IF(G7=0,"NA",IF(ISERROR(F7/G7-1),"NA",IF((F7/G7-1)&gt;200%,"NA",IF((F7/G7-1)&lt;-200%,"NA",(F7/G7-1)))))</f>
        <v>5.1217213225697389E-2</v>
      </c>
      <c r="I7" s="40">
        <f>IF(ISERROR(C7/F7),"NA",(C7/F7))</f>
        <v>10.191900693068739</v>
      </c>
      <c r="J7" s="41">
        <f>IF(ISERROR(D7/G7),"NA",(D7/G7))</f>
        <v>9.9736440210878801</v>
      </c>
      <c r="K7" s="20">
        <f>IF(J7=0,"NA",IF(ISERROR(I7/J7-1),"NA",IF((I7/J7-1)&gt;200%,"NA",IF((I7/J7-1)&lt;-200%,"NA",(I7/J7-1)))))</f>
        <v>2.1883342890460566E-2</v>
      </c>
      <c r="L7" s="26"/>
      <c r="M7" s="111">
        <f ca="1">C7/driver!$O$58</f>
        <v>4603.4665590694467</v>
      </c>
      <c r="N7" s="112">
        <f ca="1">D7/driver!$O$57</f>
        <v>4169.5768776621635</v>
      </c>
      <c r="O7" s="20">
        <f ca="1">IF(N7=0,"NA",IF(ISERROR(M7/N7-1),"NA",IF((M7/N7-1)&gt;200%,"NA",IF((M7/N7-1)&lt;-200%,"NA",(M7/N7-1)))))</f>
        <v>0.10406084217604361</v>
      </c>
      <c r="P7" s="111">
        <f ca="1">F7/driver!$O$58</f>
        <v>451.67890638888889</v>
      </c>
      <c r="Q7" s="112">
        <f ca="1">G7/driver!$O$57</f>
        <v>418.05952456756768</v>
      </c>
      <c r="R7" s="20">
        <f t="shared" ref="R7:R14" ca="1" si="0">IF(Q7=0,"NA",IF(ISERROR(P7/Q7-1),"NA",IF((P7/Q7-1)&gt;200%,"NA",IF((P7/Q7-1)&lt;-200%,"NA",(P7/Q7-1)))))</f>
        <v>8.0417691370855415E-2</v>
      </c>
    </row>
    <row r="8" spans="2:18">
      <c r="B8" s="64" t="s">
        <v>0</v>
      </c>
      <c r="C8" s="111">
        <f>'Acum 6'!C8-'Trimestre 1'!C8</f>
        <v>160236.47076200007</v>
      </c>
      <c r="D8" s="112">
        <f>'Acum 6'!D8-'Trimestre 1'!D8</f>
        <v>149146.33679839299</v>
      </c>
      <c r="E8" s="20">
        <f>IF(D8=0,"NA",IF(ISERROR(C8/D8-1),"NA",IF((C8/D8-1)&gt;200%,"NA",IF((C8/D8-1)&lt;-200%,"NA",(C8/D8-1)))))</f>
        <v>7.4357400937027807E-2</v>
      </c>
      <c r="F8" s="111">
        <f>'Acum 6'!F8-'Trimestre 1'!F8</f>
        <v>30751.263652999995</v>
      </c>
      <c r="G8" s="112">
        <f>'Acum 6'!G8-'Trimestre 1'!G8</f>
        <v>28260.209004999979</v>
      </c>
      <c r="H8" s="20">
        <f>IF(G8=0,"NA",IF(ISERROR(F8/G8-1),"NA",IF((F8/G8-1)&gt;200%,"NA",IF((F8/G8-1)&lt;-200%,"NA",(F8/G8-1)))))</f>
        <v>8.8147070942018901E-2</v>
      </c>
      <c r="I8" s="40">
        <f>IF(ISERROR(C8/F8),"NA",(C8/F8))</f>
        <v>5.2107280068267343</v>
      </c>
      <c r="J8" s="65">
        <f>IF(ISERROR(D8/G8),"NA",(D8/G8))</f>
        <v>5.2776091207253657</v>
      </c>
      <c r="K8" s="20">
        <f>IF(J8=0,"NA",IF(ISERROR(I8/J8-1),"NA",IF((I8/J8-1)&gt;200%,"NA",IF((I8/J8-1)&lt;-200%,"NA",(I8/J8-1)))))</f>
        <v>-1.2672616021521366E-2</v>
      </c>
      <c r="L8" s="26"/>
      <c r="M8" s="111">
        <f ca="1">C8/driver!$O$58</f>
        <v>2225.5065383611122</v>
      </c>
      <c r="N8" s="112">
        <f ca="1">D8/driver!$O$57</f>
        <v>2015.4910378161214</v>
      </c>
      <c r="O8" s="20">
        <f ca="1">IF(N8=0,"NA",IF(ISERROR(M8/N8-1),"NA",IF((M8/N8-1)&gt;200%,"NA",IF((M8/N8-1)&lt;-200%,"NA",(M8/N8-1)))))</f>
        <v>0.10420066207416756</v>
      </c>
      <c r="P8" s="111">
        <f ca="1">F8/driver!$O$58</f>
        <v>427.10088406944436</v>
      </c>
      <c r="Q8" s="112">
        <f ca="1">G8/driver!$O$57</f>
        <v>381.89471628378351</v>
      </c>
      <c r="R8" s="20">
        <f t="shared" ca="1" si="0"/>
        <v>0.11837337846818619</v>
      </c>
    </row>
    <row r="9" spans="2:18">
      <c r="B9" s="64" t="s">
        <v>4</v>
      </c>
      <c r="C9" s="111">
        <f>'Acum 6'!C9-'Trimestre 1'!C9</f>
        <v>174886.81267099999</v>
      </c>
      <c r="D9" s="112">
        <f>'Acum 6'!D9-'Trimestre 1'!D9</f>
        <v>167389.95267382092</v>
      </c>
      <c r="E9" s="20">
        <f>IF(D9=0,"NA",IF(ISERROR(C9/D9-1),"NA",IF((C9/D9-1)&gt;200%,"NA",IF((C9/D9-1)&lt;-200%,"NA",(C9/D9-1)))))</f>
        <v>4.4786797997294236E-2</v>
      </c>
      <c r="F9" s="111">
        <f>'Acum 6'!F9-'Trimestre 1'!F9</f>
        <v>13781.012215000001</v>
      </c>
      <c r="G9" s="112">
        <f>'Acum 6'!G9-'Trimestre 1'!G9</f>
        <v>13271.406830000004</v>
      </c>
      <c r="H9" s="20">
        <f>IF(G9=0,"NA",IF(ISERROR(F9/G9-1),"NA",IF((F9/G9-1)&gt;200%,"NA",IF((F9/G9-1)&lt;-200%,"NA",(F9/G9-1)))))</f>
        <v>3.8398746382187099E-2</v>
      </c>
      <c r="I9" s="40">
        <f>IF(ISERROR(C9/F9),"NA",(C9/F9))</f>
        <v>12.690418522424913</v>
      </c>
      <c r="J9" s="65">
        <f>IF(ISERROR(D9/G9),"NA",(D9/G9))</f>
        <v>12.612826569029297</v>
      </c>
      <c r="K9" s="20">
        <f>IF(J9=0,"NA",IF(ISERROR(I9/J9-1),"NA",IF((I9/J9-1)&gt;200%,"NA",IF((I9/J9-1)&lt;-200%,"NA",(I9/J9-1)))))</f>
        <v>6.1518290900901551E-3</v>
      </c>
      <c r="L9" s="26"/>
      <c r="M9" s="111">
        <f ca="1">C9/driver!$O$58</f>
        <v>2428.9835093194442</v>
      </c>
      <c r="N9" s="112">
        <f ca="1">D9/driver!$O$57</f>
        <v>2262.0263874840666</v>
      </c>
      <c r="O9" s="20">
        <f ca="1">IF(N9=0,"NA",IF(ISERROR(M9/N9-1),"NA",IF((M9/N9-1)&gt;200%,"NA",IF((M9/N9-1)&lt;-200%,"NA",(M9/N9-1)))))</f>
        <v>7.3808653497219101E-2</v>
      </c>
      <c r="P9" s="111">
        <f ca="1">F9/driver!$O$58</f>
        <v>191.40294743055557</v>
      </c>
      <c r="Q9" s="112">
        <f ca="1">G9/driver!$O$57</f>
        <v>179.34333554054058</v>
      </c>
      <c r="R9" s="20">
        <f t="shared" ca="1" si="0"/>
        <v>6.7243156003914617E-2</v>
      </c>
    </row>
    <row r="10" spans="2:18">
      <c r="B10" s="64" t="s">
        <v>1</v>
      </c>
      <c r="C10" s="111">
        <f>'Acum 6'!C10-'Trimestre 1'!C10</f>
        <v>123194.65937099999</v>
      </c>
      <c r="D10" s="112">
        <f>'Acum 6'!D10-'Trimestre 1'!D10</f>
        <v>130397.56282900002</v>
      </c>
      <c r="E10" s="20">
        <f>IF(D10=0,"NA",IF(ISERROR(C10/D10-1),"NA",IF((C10/D10-1)&gt;200%,"NA",IF((C10/D10-1)&lt;-200%,"NA",(C10/D10-1)))))</f>
        <v>-5.5238022105104312E-2</v>
      </c>
      <c r="F10" s="111">
        <f>'Acum 6'!F10-'Trimestre 1'!F10</f>
        <v>6727.7597940000005</v>
      </c>
      <c r="G10" s="112">
        <f>'Acum 6'!G10-'Trimestre 1'!G10</f>
        <v>7075.305620000001</v>
      </c>
      <c r="H10" s="20">
        <f>IF(G10=0,"NA",IF(ISERROR(F10/G10-1),"NA",IF((F10/G10-1)&gt;200%,"NA",IF((F10/G10-1)&lt;-200%,"NA",(F10/G10-1)))))</f>
        <v>-4.9120963060250156E-2</v>
      </c>
      <c r="I10" s="40">
        <f>IF(ISERROR(C10/F10),"NA",(C10/F10))</f>
        <v>18.311393858155927</v>
      </c>
      <c r="J10" s="65">
        <f>IF(ISERROR(D10/G10),"NA",(D10/G10))</f>
        <v>18.429954807945101</v>
      </c>
      <c r="K10" s="20">
        <f>IF(J10=0,"NA",IF(ISERROR(I10/J10-1),"NA",IF((I10/J10-1)&gt;200%,"NA",IF((I10/J10-1)&lt;-200%,"NA",(I10/J10-1)))))</f>
        <v>-6.4330570001215337E-3</v>
      </c>
      <c r="L10" s="26"/>
      <c r="M10" s="111">
        <f ca="1">C10/driver!$O$58</f>
        <v>1711.0369357083332</v>
      </c>
      <c r="N10" s="112">
        <f ca="1">D10/driver!$O$57</f>
        <v>1762.1292274189191</v>
      </c>
      <c r="O10" s="20">
        <f ca="1">IF(N10=0,"NA",IF(ISERROR(M10/N10-1),"NA",IF((M10/N10-1)&gt;200%,"NA",IF((M10/N10-1)&lt;-200%,"NA",(M10/N10-1)))))</f>
        <v>-2.899463383024603E-2</v>
      </c>
      <c r="P10" s="111">
        <f ca="1">F10/driver!$O$58</f>
        <v>93.441108250000013</v>
      </c>
      <c r="Q10" s="112">
        <f ca="1">G10/driver!$O$57</f>
        <v>95.612238108108116</v>
      </c>
      <c r="R10" s="20">
        <f t="shared" ca="1" si="0"/>
        <v>-2.2707656478590299E-2</v>
      </c>
    </row>
    <row r="11" spans="2:18">
      <c r="B11" s="64" t="s">
        <v>2</v>
      </c>
      <c r="C11" s="111">
        <f>'Acum 6'!C11-'Trimestre 1'!C11</f>
        <v>107053.64481600003</v>
      </c>
      <c r="D11" s="112">
        <f>'Acum 6'!D11-'Trimestre 1'!D11</f>
        <v>93508.929569999993</v>
      </c>
      <c r="E11" s="20">
        <f>IF(D11=0,"NA",IF(ISERROR(C11/D11-1),"NA",IF((C11/D11-1)&gt;200%,"NA",IF((C11/D11-1)&lt;-200%,"NA",(C11/D11-1)))))</f>
        <v>0.14484943104669568</v>
      </c>
      <c r="F11" s="111">
        <f>'Acum 6'!F11-'Trimestre 1'!F11</f>
        <v>14227.468863</v>
      </c>
      <c r="G11" s="112">
        <f>'Acum 6'!G11-'Trimestre 1'!G11</f>
        <v>12271.340151999997</v>
      </c>
      <c r="H11" s="20">
        <f>IF(G11=0,"NA",IF(ISERROR(F11/G11-1),"NA",IF((F11/G11-1)&gt;200%,"NA",IF((F11/G11-1)&lt;-200%,"NA",(F11/G11-1)))))</f>
        <v>0.15940628218028752</v>
      </c>
      <c r="I11" s="40">
        <f>IF(ISERROR(C11/F11),"NA",(C11/F11))</f>
        <v>7.5244336042375091</v>
      </c>
      <c r="J11" s="65">
        <f>IF(ISERROR(D11/G11),"NA",(D11/G11))</f>
        <v>7.6201073730940303</v>
      </c>
      <c r="K11" s="20">
        <f>IF(J11=0,"NA",IF(ISERROR(I11/J11-1),"NA",IF((I11/J11-1)&gt;200%,"NA",IF((I11/J11-1)&lt;-200%,"NA",(I11/J11-1)))))</f>
        <v>-1.2555435792720893E-2</v>
      </c>
      <c r="L11" s="26"/>
      <c r="M11" s="111">
        <f ca="1">C11/driver!$O$58</f>
        <v>1486.8561780000005</v>
      </c>
      <c r="N11" s="112">
        <f ca="1">D11/driver!$O$57</f>
        <v>1263.6341833783783</v>
      </c>
      <c r="O11" s="20">
        <f ca="1">IF(N11=0,"NA",IF(ISERROR(M11/N11-1),"NA",IF((M11/N11-1)&gt;200%,"NA",IF((M11/N11-1)&lt;-200%,"NA",(M11/N11-1)))))</f>
        <v>0.17665080413132617</v>
      </c>
      <c r="P11" s="111">
        <f ca="1">F11/driver!$O$58</f>
        <v>197.60373420833332</v>
      </c>
      <c r="Q11" s="112">
        <f ca="1">G11/driver!$O$57</f>
        <v>165.82892097297292</v>
      </c>
      <c r="R11" s="20">
        <f t="shared" ca="1" si="0"/>
        <v>0.19161201224085089</v>
      </c>
    </row>
    <row r="12" spans="2:18">
      <c r="B12" s="64" t="s">
        <v>3</v>
      </c>
      <c r="C12" s="111">
        <f>'Acum 6'!C12-'Trimestre 1'!C12</f>
        <v>56701.492111999978</v>
      </c>
      <c r="D12" s="112">
        <f>'Acum 6'!D12-'Trimestre 1'!D12</f>
        <v>56178.967767000009</v>
      </c>
      <c r="E12" s="20">
        <f>IF(D12=0,"NA",IF(ISERROR(C12/D12-1),"NA",IF((C12/D12-1)&gt;200%,"NA",IF((C12/D12-1)&lt;-200%,"NA",(C12/D12-1)))))</f>
        <v>9.3010670321875821E-3</v>
      </c>
      <c r="F12" s="111">
        <f>'Acum 6'!F12-'Trimestre 1'!F12</f>
        <v>17022.138711000007</v>
      </c>
      <c r="G12" s="112">
        <f>'Acum 6'!G12-'Trimestre 1'!G12</f>
        <v>16882.520261999987</v>
      </c>
      <c r="H12" s="20">
        <f>IF(G12=0,"NA",IF(ISERROR(F12/G12-1),"NA",IF((F12/G12-1)&gt;200%,"NA",IF((F12/G12-1)&lt;-200%,"NA",(F12/G12-1)))))</f>
        <v>8.2700003810616263E-3</v>
      </c>
      <c r="I12" s="40">
        <f>IF(ISERROR(C12/F12),"NA",(C12/F12))</f>
        <v>3.3310439466315986</v>
      </c>
      <c r="J12" s="65">
        <f>IF(ISERROR(D12/G12),"NA",(D12/G12))</f>
        <v>3.3276410687005313</v>
      </c>
      <c r="K12" s="20">
        <f>IF(J12=0,"NA",IF(ISERROR(I12/J12-1),"NA",IF((I12/J12-1)&gt;200%,"NA",IF((I12/J12-1)&lt;-200%,"NA",(I12/J12-1)))))</f>
        <v>1.0226096687753206E-3</v>
      </c>
      <c r="L12" s="26"/>
      <c r="M12" s="111">
        <f ca="1">C12/driver!$O$58</f>
        <v>787.52072377777745</v>
      </c>
      <c r="N12" s="112">
        <f ca="1">D12/driver!$O$57</f>
        <v>759.17524009459476</v>
      </c>
      <c r="O12" s="20">
        <f ca="1">IF(N12=0,"NA",IF(ISERROR(M12/N12-1),"NA",IF((M12/N12-1)&gt;200%,"NA",IF((M12/N12-1)&lt;-200%,"NA",(M12/N12-1)))))</f>
        <v>3.7337207783081583E-2</v>
      </c>
      <c r="P12" s="111">
        <f ca="1">F12/driver!$O$58</f>
        <v>236.41859320833342</v>
      </c>
      <c r="Q12" s="112">
        <f ca="1">G12/driver!$O$57</f>
        <v>228.14216570270253</v>
      </c>
      <c r="R12" s="20">
        <f t="shared" ca="1" si="0"/>
        <v>3.6277500391646678E-2</v>
      </c>
    </row>
    <row r="13" spans="2:18" ht="15.75" thickBot="1">
      <c r="B13" s="66" t="s">
        <v>6</v>
      </c>
      <c r="C13" s="113">
        <f>'Acum 6'!C13-'Trimestre 1'!C13</f>
        <v>32186.862847637978</v>
      </c>
      <c r="D13" s="114">
        <f>'Acum 6'!D13-'Trimestre 1'!D13</f>
        <v>26110.269337999998</v>
      </c>
      <c r="E13" s="21">
        <f>IF(D13=0,"NA",IF(ISERROR(C13/D13-1),"NA",IF((C13/D13-1)&gt;200%,"NA",IF((C13/D13-1)&lt;-200%,"NA",(C13/D13-1)))))</f>
        <v>0.2327281052131589</v>
      </c>
      <c r="F13" s="113">
        <f>'Acum 6'!F13-'Trimestre 1'!F13</f>
        <v>2224.1615250000004</v>
      </c>
      <c r="G13" s="114">
        <f>'Acum 6'!G13-'Trimestre 1'!G13</f>
        <v>2048.826325</v>
      </c>
      <c r="H13" s="21">
        <f>IF(G13=0,"NA",IF(ISERROR(F13/G13-1),"NA",IF((F13/G13-1)&gt;200%,"NA",IF((F13/G13-1)&lt;-200%,"NA",(F13/G13-1)))))</f>
        <v>8.5578361552924864E-2</v>
      </c>
      <c r="I13" s="42">
        <f>IF(ISERROR(C13/F13),"NA",(C13/F13))</f>
        <v>14.4714592379427</v>
      </c>
      <c r="J13" s="67">
        <f>IF(ISERROR(D13/G13),"NA",(D13/G13))</f>
        <v>12.744013008520865</v>
      </c>
      <c r="K13" s="21">
        <f>IF(J13=0,"NA",IF(ISERROR(I13/J13-1),"NA",IF((I13/J13-1)&gt;200%,"NA",IF((I13/J13-1)&lt;-200%,"NA",(I13/J13-1)))))</f>
        <v>0.13554962854062014</v>
      </c>
      <c r="L13" s="28"/>
      <c r="M13" s="111">
        <f ca="1">C13/driver!$O$58</f>
        <v>447.03976177274967</v>
      </c>
      <c r="N13" s="112">
        <f ca="1">D13/driver!$O$57</f>
        <v>352.8414775405405</v>
      </c>
      <c r="O13" s="21">
        <f ca="1">IF(N13=0,"NA",IF(ISERROR(M13/N13-1),"NA",IF((M13/N13-1)&gt;200%,"NA",IF((M13/N13-1)&lt;-200%,"NA",(M13/N13-1)))))</f>
        <v>0.26697055258019109</v>
      </c>
      <c r="P13" s="111">
        <f ca="1">F13/driver!$O$58</f>
        <v>30.891132291666672</v>
      </c>
      <c r="Q13" s="112">
        <f ca="1">G13/driver!$O$57</f>
        <v>27.686842229729731</v>
      </c>
      <c r="R13" s="21">
        <f t="shared" ca="1" si="0"/>
        <v>0.11573331604050607</v>
      </c>
    </row>
    <row r="14" spans="2:18" s="2" customFormat="1" ht="15.75" thickTop="1">
      <c r="B14" s="68" t="s">
        <v>7</v>
      </c>
      <c r="C14" s="115">
        <f>SUM(C7:C13)</f>
        <v>985709.53483263822</v>
      </c>
      <c r="D14" s="116">
        <f>SUM(D7:D13)</f>
        <v>931280.70792321407</v>
      </c>
      <c r="E14" s="23">
        <f>IF(D14=0,"NA",IF(ISERROR(C14/D14-1),"NA",IF((C14/D14-1)&gt;200%,"NA",IF((C14/D14-1)&lt;-200%,"NA",(C14/D14-1)))))</f>
        <v>5.8445135227596534E-2</v>
      </c>
      <c r="F14" s="115">
        <f>SUM(F7:F13)</f>
        <v>117254.686021</v>
      </c>
      <c r="G14" s="116">
        <f>SUM(G7:G13)</f>
        <v>110746.01301199997</v>
      </c>
      <c r="H14" s="23">
        <f>IF(G14=0,"NA",IF(ISERROR(F14/G14-1),"NA",IF((F14/G14-1)&gt;200%,"NA",IF((F14/G14-1)&lt;-200%,"NA",(F14/G14-1)))))</f>
        <v>5.8771172270506877E-2</v>
      </c>
      <c r="I14" s="44">
        <f>IF(ISERROR(C14/F14),"NA",(C14/F14))</f>
        <v>8.4065683708035372</v>
      </c>
      <c r="J14" s="45">
        <f>IF(ISERROR(D14/G14),"NA",(D14/G14))</f>
        <v>8.4091578793207162</v>
      </c>
      <c r="K14" s="23">
        <f>IF(J14=0,"NA",IF(ISERROR(I14/J14-1),"NA",IF((I14/J14-1)&gt;200%,"NA",IF((I14/J14-1)&lt;-200%,"NA",(I14/J14-1)))))</f>
        <v>-3.079391009588317E-4</v>
      </c>
      <c r="L14" s="70"/>
      <c r="M14" s="117">
        <f ca="1">C14/driver!$O$58</f>
        <v>13690.410206008864</v>
      </c>
      <c r="N14" s="117">
        <f ca="1">D14/driver!$O$57</f>
        <v>12584.874431394785</v>
      </c>
      <c r="O14" s="23">
        <f ca="1">IF(N14=0,"NA",IF(ISERROR(M14/N14-1),"NA",IF((M14/N14-1)&gt;200%,"NA",IF((M14/N14-1)&lt;-200%,"NA",(M14/N14-1)))))</f>
        <v>8.7846388983918722E-2</v>
      </c>
      <c r="P14" s="117">
        <f ca="1">F14/driver!$O$58</f>
        <v>1628.5373058472223</v>
      </c>
      <c r="Q14" s="117">
        <f ca="1">G14/driver!$O$57</f>
        <v>1496.5677434054051</v>
      </c>
      <c r="R14" s="23">
        <f t="shared" ca="1" si="0"/>
        <v>8.8181482611354278E-2</v>
      </c>
    </row>
    <row r="16" spans="2:18">
      <c r="B16" s="55" t="s">
        <v>39</v>
      </c>
      <c r="C16" s="56" t="s">
        <v>33</v>
      </c>
      <c r="D16" s="57"/>
      <c r="E16" s="58"/>
      <c r="F16" s="56" t="s">
        <v>26</v>
      </c>
      <c r="G16" s="57"/>
      <c r="H16" s="58"/>
      <c r="I16" s="56" t="s">
        <v>34</v>
      </c>
      <c r="J16" s="16"/>
      <c r="K16" s="17"/>
      <c r="L16" s="70"/>
      <c r="M16" s="59" t="s">
        <v>28</v>
      </c>
      <c r="N16" s="57"/>
      <c r="O16" s="58"/>
      <c r="P16" s="56" t="s">
        <v>29</v>
      </c>
      <c r="Q16" s="57"/>
      <c r="R16" s="58"/>
    </row>
    <row r="17" spans="2:18" s="6" customFormat="1" ht="12.75">
      <c r="B17" s="60" t="s">
        <v>9</v>
      </c>
      <c r="C17" s="61">
        <v>2014</v>
      </c>
      <c r="D17" s="62">
        <v>2013</v>
      </c>
      <c r="E17" s="63" t="s">
        <v>31</v>
      </c>
      <c r="F17" s="61">
        <v>2014</v>
      </c>
      <c r="G17" s="62">
        <v>2013</v>
      </c>
      <c r="H17" s="63" t="s">
        <v>31</v>
      </c>
      <c r="I17" s="61">
        <v>2014</v>
      </c>
      <c r="J17" s="62">
        <v>2013</v>
      </c>
      <c r="K17" s="63" t="s">
        <v>31</v>
      </c>
      <c r="L17" s="70"/>
      <c r="M17" s="61">
        <v>2014</v>
      </c>
      <c r="N17" s="62">
        <v>2013</v>
      </c>
      <c r="O17" s="63" t="s">
        <v>31</v>
      </c>
      <c r="P17" s="61">
        <v>2014</v>
      </c>
      <c r="Q17" s="62">
        <v>2013</v>
      </c>
      <c r="R17" s="63" t="s">
        <v>31</v>
      </c>
    </row>
    <row r="18" spans="2:18">
      <c r="B18" s="64" t="s">
        <v>5</v>
      </c>
      <c r="C18" s="111">
        <f>'Acum 6'!C18-'Trimestre 1'!C18</f>
        <v>16186.614191999999</v>
      </c>
      <c r="D18" s="110">
        <f>'Acum 6'!D18-'Trimestre 1'!D18</f>
        <v>10352.328867999999</v>
      </c>
      <c r="E18" s="20">
        <f>IF(D18=0,"NA",IF(ISERROR(C18/D18-1),"NA",IF((C18/D18-1)&gt;200%,"NA",IF((C18/D18-1)&lt;-200%,"NA",(C18/D18-1)))))</f>
        <v>0.56357225493814367</v>
      </c>
      <c r="F18" s="111">
        <f>'Acum 6'!F18-'Trimestre 1'!F18</f>
        <v>4937.5208250000014</v>
      </c>
      <c r="G18" s="112">
        <f>'Acum 6'!G18-'Trimestre 1'!G18</f>
        <v>3522.2556060000002</v>
      </c>
      <c r="H18" s="20">
        <f>IF(G18=0,"NA",IF(ISERROR(F18/G18-1),"NA",IF((F18/G18-1)&gt;200%,"NA",IF((F18/G18-1)&lt;-200%,"NA",(F18/G18-1)))))</f>
        <v>0.4018065062027758</v>
      </c>
      <c r="I18" s="40">
        <f>IF(ISERROR(C18/F18),"NA",(C18/F18))</f>
        <v>3.278287781601406</v>
      </c>
      <c r="J18" s="41">
        <f>IF(ISERROR(D18/G18),"NA",(D18/G18))</f>
        <v>2.9391191401229606</v>
      </c>
      <c r="K18" s="20">
        <f>IF(J18=0,"NA",IF(ISERROR(I18/J18-1),"NA",IF((I18/J18-1)&gt;200%,"NA",IF((I18/J18-1)&lt;-200%,"NA",(I18/J18-1)))))</f>
        <v>0.11539805816250648</v>
      </c>
      <c r="L18" s="26"/>
      <c r="M18" s="121">
        <f ca="1">C18/driver!$O$58</f>
        <v>224.81408599999997</v>
      </c>
      <c r="N18" s="122">
        <f ca="1">D18/driver!$O$57</f>
        <v>139.89633605405405</v>
      </c>
      <c r="O18" s="20">
        <f ca="1">IF(N18=0,"NA",IF(ISERROR(M18/N18-1),"NA",IF((M18/N18-1)&gt;200%,"NA",IF((M18/N18-1)&lt;-200%,"NA",(M18/N18-1)))))</f>
        <v>0.60700481757531422</v>
      </c>
      <c r="P18" s="121">
        <f ca="1">F18/driver!$O$58</f>
        <v>68.576678125000015</v>
      </c>
      <c r="Q18" s="122">
        <f ca="1">G18/driver!$O$57</f>
        <v>47.598048729729733</v>
      </c>
      <c r="R18" s="20">
        <f t="shared" ref="R18:R25" ca="1" si="1">IF(Q18=0,"NA",IF(ISERROR(P18/Q18-1),"NA",IF((P18/Q18-1)&gt;200%,"NA",IF((P18/Q18-1)&lt;-200%,"NA",(P18/Q18-1)))))</f>
        <v>0.44074557581951956</v>
      </c>
    </row>
    <row r="19" spans="2:18">
      <c r="B19" s="64" t="s">
        <v>0</v>
      </c>
      <c r="C19" s="111">
        <f>'Acum 6'!C19-'Trimestre 1'!C19</f>
        <v>5841.1712669999988</v>
      </c>
      <c r="D19" s="112">
        <f>'Acum 6'!D19-'Trimestre 1'!D19</f>
        <v>5413.8510059999999</v>
      </c>
      <c r="E19" s="20">
        <f>IF(D19=0,"NA",IF(ISERROR(C19/D19-1),"NA",IF((C19/D19-1)&gt;200%,"NA",IF((C19/D19-1)&lt;-200%,"NA",(C19/D19-1)))))</f>
        <v>7.8930923759522376E-2</v>
      </c>
      <c r="F19" s="111">
        <f>'Acum 6'!F19-'Trimestre 1'!F19</f>
        <v>11558.574553999999</v>
      </c>
      <c r="G19" s="112">
        <f>'Acum 6'!G19-'Trimestre 1'!G19</f>
        <v>10892.241491000001</v>
      </c>
      <c r="H19" s="20">
        <f>IF(G19=0,"NA",IF(ISERROR(F19/G19-1),"NA",IF((F19/G19-1)&gt;200%,"NA",IF((F19/G19-1)&lt;-200%,"NA",(F19/G19-1)))))</f>
        <v>6.1175017424152101E-2</v>
      </c>
      <c r="I19" s="40">
        <f>IF(ISERROR(C19/F19),"NA",(C19/F19))</f>
        <v>0.50535394651917387</v>
      </c>
      <c r="J19" s="65">
        <f>IF(ISERROR(D19/G19),"NA",(D19/G19))</f>
        <v>0.49703736466670667</v>
      </c>
      <c r="K19" s="20">
        <f>IF(J19=0,"NA",IF(ISERROR(I19/J19-1),"NA",IF((I19/J19-1)&gt;200%,"NA",IF((I19/J19-1)&lt;-200%,"NA",(I19/J19-1)))))</f>
        <v>1.6732307153696446E-2</v>
      </c>
      <c r="L19" s="26"/>
      <c r="M19" s="121">
        <f ca="1">C19/driver!$O$58</f>
        <v>81.12737870833331</v>
      </c>
      <c r="N19" s="122">
        <f ca="1">D19/driver!$O$57</f>
        <v>73.160148729729727</v>
      </c>
      <c r="O19" s="20">
        <f ca="1">IF(N19=0,"NA",IF(ISERROR(M19/N19-1),"NA",IF((M19/N19-1)&gt;200%,"NA",IF((M19/N19-1)&lt;-200%,"NA",(M19/N19-1)))))</f>
        <v>0.10890122719728668</v>
      </c>
      <c r="P19" s="121">
        <f ca="1">F19/driver!$O$58</f>
        <v>160.53575769444444</v>
      </c>
      <c r="Q19" s="122">
        <f ca="1">G19/driver!$O$57</f>
        <v>147.19245258108108</v>
      </c>
      <c r="R19" s="20">
        <f t="shared" ca="1" si="1"/>
        <v>9.0652101241489813E-2</v>
      </c>
    </row>
    <row r="20" spans="2:18">
      <c r="B20" s="64" t="s">
        <v>4</v>
      </c>
      <c r="C20" s="111">
        <f>'Acum 6'!C20-'Trimestre 1'!C20</f>
        <v>515.49925400000006</v>
      </c>
      <c r="D20" s="112">
        <f>'Acum 6'!D20-'Trimestre 1'!D20</f>
        <v>473.39703400000002</v>
      </c>
      <c r="E20" s="96">
        <f>IF(D20=0,"NA",IF(ISERROR(C20/D20-1),"NA",IF((C20/D20-1)&gt;200%,"NA",IF((C20/D20-1)&lt;-200%,"NA",(C20/D20-1)))))</f>
        <v>8.893638315444119E-2</v>
      </c>
      <c r="F20" s="111">
        <f>'Acum 6'!F20-'Trimestre 1'!F20</f>
        <v>954.72700000000009</v>
      </c>
      <c r="G20" s="112">
        <f>'Acum 6'!G20-'Trimestre 1'!G20</f>
        <v>1133.1354000000001</v>
      </c>
      <c r="H20" s="20">
        <f>IF(G20=0,"NA",IF(ISERROR(F20/G20-1),"NA",IF((F20/G20-1)&gt;200%,"NA",IF((F20/G20-1)&lt;-200%,"NA",(F20/G20-1)))))</f>
        <v>-0.15744667406913593</v>
      </c>
      <c r="I20" s="40">
        <f>IF(ISERROR(C20/F20),"NA",(C20/F20))</f>
        <v>0.53994414528970058</v>
      </c>
      <c r="J20" s="65">
        <f>IF(ISERROR(D20/G20),"NA",(D20/G20))</f>
        <v>0.41777622868370362</v>
      </c>
      <c r="K20" s="96">
        <f>IF(J20=0,"NA",IF(ISERROR(I20/J20-1),"NA",IF((I20/J20-1)&gt;200%,"NA",IF((I20/J20-1)&lt;-200%,"NA",(I20/J20-1)))))</f>
        <v>0.29242428893313055</v>
      </c>
      <c r="L20" s="26"/>
      <c r="M20" s="121">
        <f ca="1">C20/driver!$O$58</f>
        <v>7.1597118611111119</v>
      </c>
      <c r="N20" s="122">
        <f ca="1">D20/driver!$O$57</f>
        <v>6.3972572162162162</v>
      </c>
      <c r="O20" s="96">
        <f ca="1">IF(N20=0,"NA",IF(ISERROR(M20/N20-1),"NA",IF((M20/N20-1)&gt;200%,"NA",IF((M20/N20-1)&lt;-200%,"NA",(M20/N20-1)))))</f>
        <v>0.11918461601984243</v>
      </c>
      <c r="P20" s="121">
        <f ca="1">F20/driver!$O$58</f>
        <v>13.260097222222223</v>
      </c>
      <c r="Q20" s="122">
        <f ca="1">G20/driver!$O$57</f>
        <v>15.312640540540542</v>
      </c>
      <c r="R20" s="20">
        <f t="shared" ca="1" si="1"/>
        <v>-0.13404241501550085</v>
      </c>
    </row>
    <row r="21" spans="2:18">
      <c r="B21" s="64" t="s">
        <v>1</v>
      </c>
      <c r="C21" s="111">
        <f>'Acum 6'!C21-'Trimestre 1'!C21</f>
        <v>353.74329699999998</v>
      </c>
      <c r="D21" s="112">
        <f>'Acum 6'!D21-'Trimestre 1'!D21</f>
        <v>153.84269</v>
      </c>
      <c r="E21" s="96">
        <f>IF(D21=0,"NA",IF(ISERROR(C21/D21-1),"NA",IF((C21/D21-1)&gt;200%,"NA",IF((C21/D21-1)&lt;-200%,"NA",(C21/D21-1)))))</f>
        <v>1.2993832011127728</v>
      </c>
      <c r="F21" s="111">
        <f>'Acum 6'!F21-'Trimestre 1'!F21</f>
        <v>272.740904</v>
      </c>
      <c r="G21" s="112">
        <f>'Acum 6'!G21-'Trimestre 1'!G21</f>
        <v>358.07680799999997</v>
      </c>
      <c r="H21" s="20">
        <f>IF(G21=0,"NA",IF(ISERROR(F21/G21-1),"NA",IF((F21/G21-1)&gt;200%,"NA",IF((F21/G21-1)&lt;-200%,"NA",(F21/G21-1)))))</f>
        <v>-0.23831731654623101</v>
      </c>
      <c r="I21" s="40">
        <f>IF(ISERROR(C21/F21),"NA",(C21/F21))</f>
        <v>1.296993930180711</v>
      </c>
      <c r="J21" s="65">
        <f>IF(ISERROR(D21/G21),"NA",(D21/G21))</f>
        <v>0.42963600703232369</v>
      </c>
      <c r="K21" s="96" t="str">
        <f>IF(J21=0,"NA",IF(ISERROR(I21/J21-1),"NA",IF((I21/J21-1)&gt;200%,"NA",IF((I21/J21-1)&lt;-200%,"NA",(I21/J21-1)))))</f>
        <v>NA</v>
      </c>
      <c r="L21" s="26"/>
      <c r="M21" s="121">
        <f ca="1">C21/driver!$O$58</f>
        <v>4.9131013472222218</v>
      </c>
      <c r="N21" s="122">
        <f ca="1">D21/driver!$O$57</f>
        <v>2.0789552702702703</v>
      </c>
      <c r="O21" s="96">
        <f ca="1">IF(N21=0,"NA",IF(ISERROR(M21/N21-1),"NA",IF((M21/N21-1)&gt;200%,"NA",IF((M21/N21-1)&lt;-200%,"NA",(M21/N21-1)))))</f>
        <v>1.3632549566992389</v>
      </c>
      <c r="P21" s="121">
        <f ca="1">F21/driver!$O$58</f>
        <v>3.788068111111111</v>
      </c>
      <c r="Q21" s="122">
        <f ca="1">G21/driver!$O$57</f>
        <v>4.8388757837837835</v>
      </c>
      <c r="R21" s="20">
        <f t="shared" ca="1" si="1"/>
        <v>-0.21715946422807075</v>
      </c>
    </row>
    <row r="22" spans="2:18">
      <c r="B22" s="64" t="s">
        <v>2</v>
      </c>
      <c r="C22" s="111">
        <f>'Acum 6'!C22-'Trimestre 1'!C22</f>
        <v>33.291685000000001</v>
      </c>
      <c r="D22" s="112">
        <f>'Acum 6'!D22-'Trimestre 1'!D22</f>
        <v>65.008887000000016</v>
      </c>
      <c r="E22" s="96">
        <f>IF(D22=0,"NA",IF(ISERROR(C22/D22-1),"NA",IF((C22/D22-1)&gt;200%,"NA",IF((C22/D22-1)&lt;-200%,"NA",(C22/D22-1)))))</f>
        <v>-0.48789024799024794</v>
      </c>
      <c r="F22" s="111">
        <f>'Acum 6'!F22-'Trimestre 1'!F22</f>
        <v>171.17125300000001</v>
      </c>
      <c r="G22" s="112">
        <f>'Acum 6'!G22-'Trimestre 1'!G22</f>
        <v>87.312706999999961</v>
      </c>
      <c r="H22" s="20">
        <f>IF(G22=0,"NA",IF(ISERROR(F22/G22-1),"NA",IF((F22/G22-1)&gt;200%,"NA",IF((F22/G22-1)&lt;-200%,"NA",(F22/G22-1)))))</f>
        <v>0.96043919472110839</v>
      </c>
      <c r="I22" s="40">
        <f>IF(ISERROR(C22/F22),"NA",(C22/F22))</f>
        <v>0.19449343517979623</v>
      </c>
      <c r="J22" s="65">
        <f>IF(ISERROR(D22/G22),"NA",(D22/G22))</f>
        <v>0.74455241663736349</v>
      </c>
      <c r="K22" s="20">
        <f>IF(J22=0,"NA",IF(ISERROR(I22/J22-1),"NA",IF((I22/J22-1)&gt;200%,"NA",IF((I22/J22-1)&lt;-200%,"NA",(I22/J22-1)))))</f>
        <v>-0.73877804861853691</v>
      </c>
      <c r="L22" s="26"/>
      <c r="M22" s="121">
        <f ca="1">C22/driver!$O$58</f>
        <v>0.4623845138888889</v>
      </c>
      <c r="N22" s="122">
        <f ca="1">D22/driver!$O$57</f>
        <v>0.87849847297297323</v>
      </c>
      <c r="O22" s="20">
        <f ca="1">IF(N22=0,"NA",IF(ISERROR(M22/N22-1),"NA",IF((M22/N22-1)&gt;200%,"NA",IF((M22/N22-1)&lt;-200%,"NA",(M22/N22-1)))))</f>
        <v>-0.47366497710108824</v>
      </c>
      <c r="P22" s="121">
        <f ca="1">F22/driver!$O$58</f>
        <v>2.377378513888889</v>
      </c>
      <c r="Q22" s="122">
        <f ca="1">G22/driver!$O$57</f>
        <v>1.1799014459459454</v>
      </c>
      <c r="R22" s="20">
        <f t="shared" ca="1" si="1"/>
        <v>1.0148958390189171</v>
      </c>
    </row>
    <row r="23" spans="2:18" ht="15.75" thickBot="1">
      <c r="B23" s="105" t="s">
        <v>3</v>
      </c>
      <c r="C23" s="113">
        <f>'Acum 6'!C23-'Trimestre 1'!C23</f>
        <v>3149.3928860000001</v>
      </c>
      <c r="D23" s="114">
        <f>'Acum 6'!D23-'Trimestre 1'!D23</f>
        <v>3085.3275380000005</v>
      </c>
      <c r="E23" s="21">
        <f>IF(D23=0,"NA",IF(ISERROR(C23/D23-1),"NA",IF((C23/D23-1)&gt;200%,"NA",IF((C23/D23-1)&lt;-200%,"NA",(C23/D23-1)))))</f>
        <v>2.0764520852631696E-2</v>
      </c>
      <c r="F23" s="113">
        <f>'Acum 6'!F23-'Trimestre 1'!F23</f>
        <v>5267.4818500000001</v>
      </c>
      <c r="G23" s="114">
        <f>'Acum 6'!G23-'Trimestre 1'!G23</f>
        <v>6293.5235750000002</v>
      </c>
      <c r="H23" s="21">
        <f>IF(G23=0,"NA",IF(ISERROR(F23/G23-1),"NA",IF((F23/G23-1)&gt;200%,"NA",IF((F23/G23-1)&lt;-200%,"NA",(F23/G23-1)))))</f>
        <v>-0.16303136276088392</v>
      </c>
      <c r="I23" s="42">
        <f>IF(ISERROR(C23/F23),"NA",(C23/F23))</f>
        <v>0.59789344808088896</v>
      </c>
      <c r="J23" s="67">
        <f>IF(ISERROR(D23/G23),"NA",(D23/G23))</f>
        <v>0.49023849696153721</v>
      </c>
      <c r="K23" s="21">
        <f>IF(J23=0,"NA",IF(ISERROR(I23/J23-1),"NA",IF((I23/J23-1)&gt;200%,"NA",IF((I23/J23-1)&lt;-200%,"NA",(I23/J23-1)))))</f>
        <v>0.21959709771180624</v>
      </c>
      <c r="L23" s="26"/>
      <c r="M23" s="121">
        <f ca="1">C23/driver!$O$58</f>
        <v>43.741567861111115</v>
      </c>
      <c r="N23" s="122">
        <f ca="1">D23/driver!$O$57</f>
        <v>41.693615378378382</v>
      </c>
      <c r="O23" s="21">
        <f ca="1">IF(N23=0,"NA",IF(ISERROR(M23/N23-1),"NA",IF((M23/N23-1)&gt;200%,"NA",IF((M23/N23-1)&lt;-200%,"NA",(M23/N23-1)))))</f>
        <v>4.9119090876315941E-2</v>
      </c>
      <c r="P23" s="124">
        <f ca="1">F23/driver!$O$58</f>
        <v>73.159470138888892</v>
      </c>
      <c r="Q23" s="125">
        <f ca="1">G23/driver!$O$57</f>
        <v>85.04761587837838</v>
      </c>
      <c r="R23" s="21">
        <f t="shared" ca="1" si="1"/>
        <v>-0.13978223394868627</v>
      </c>
    </row>
    <row r="24" spans="2:18" ht="16.5" hidden="1" thickTop="1" thickBot="1">
      <c r="B24" s="66" t="s">
        <v>6</v>
      </c>
      <c r="C24" s="113">
        <v>0</v>
      </c>
      <c r="D24" s="114">
        <v>0</v>
      </c>
      <c r="E24" s="21" t="str">
        <f>IF(D24=0,"NA",IF(ISERROR(C24/D24-1),"NA",IF((C24/D24-1)&gt;200%,"NA",IF((C24/D24-1)&lt;-200%,"NA",(C24/D24-1)))))</f>
        <v>NA</v>
      </c>
      <c r="F24" s="113">
        <v>0</v>
      </c>
      <c r="G24" s="114">
        <v>0</v>
      </c>
      <c r="H24" s="21" t="str">
        <f>IF(G24=0,"NA",IF(ISERROR(F24/G24-1),"NA",IF((F24/G24-1)&gt;200%,"NA",IF((F24/G24-1)&lt;-200%,"NA",(F24/G24-1)))))</f>
        <v>NA</v>
      </c>
      <c r="I24" s="42" t="str">
        <f>IF(ISERROR(C24/F24),"NA",(C24/F24))</f>
        <v>NA</v>
      </c>
      <c r="J24" s="67" t="str">
        <f>IF(ISERROR(D24/G24),"NA",(D24/G24))</f>
        <v>NA</v>
      </c>
      <c r="K24" s="21" t="str">
        <f>IF(J24=0,"NA",IF(ISERROR(I24/J24-1),"NA",IF((I24/J24-1)&gt;200%,"NA",IF((I24/J24-1)&lt;-200%,"NA",(I24/J24-1)))))</f>
        <v>NA</v>
      </c>
      <c r="L24" s="28"/>
      <c r="M24" s="121">
        <f ca="1">C24/driver!$O$58</f>
        <v>0</v>
      </c>
      <c r="N24" s="122">
        <f ca="1">D24/driver!$O$57</f>
        <v>0</v>
      </c>
      <c r="O24" s="21" t="str">
        <f ca="1">IF(N24=0,"NA",IF(ISERROR(M24/N24-1),"NA",IF((M24/N24-1)&gt;200%,"NA",IF((M24/N24-1)&lt;-200%,"NA",(M24/N24-1)))))</f>
        <v>NA</v>
      </c>
      <c r="P24" s="121">
        <f ca="1">F24/driver!$O$58</f>
        <v>0</v>
      </c>
      <c r="Q24" s="122">
        <f ca="1">G24/driver!$O$57</f>
        <v>0</v>
      </c>
      <c r="R24" s="21" t="str">
        <f t="shared" ca="1" si="1"/>
        <v>NA</v>
      </c>
    </row>
    <row r="25" spans="2:18" s="2" customFormat="1" ht="15.75" thickTop="1">
      <c r="B25" s="68" t="s">
        <v>7</v>
      </c>
      <c r="C25" s="115">
        <f>SUM(C18:C24)</f>
        <v>26079.712581</v>
      </c>
      <c r="D25" s="116">
        <f>SUM(D18:D24)</f>
        <v>19543.756022999998</v>
      </c>
      <c r="E25" s="23">
        <f>IF(D25=0,"NA",IF(ISERROR(C25/D25-1),"NA",IF((C25/D25-1)&gt;200%,"NA",IF((C25/D25-1)&lt;-200%,"NA",(C25/D25-1)))))</f>
        <v>0.33442683946259799</v>
      </c>
      <c r="F25" s="115">
        <f>SUM(F18:F24)</f>
        <v>23162.216385999996</v>
      </c>
      <c r="G25" s="116">
        <f>SUM(G18:G24)</f>
        <v>22286.545587000001</v>
      </c>
      <c r="H25" s="23">
        <f>IF(G25=0,"NA",IF(ISERROR(F25/G25-1),"NA",IF((F25/G25-1)&gt;200%,"NA",IF((F25/G25-1)&lt;-200%,"NA",(F25/G25-1)))))</f>
        <v>3.9291454818856542E-2</v>
      </c>
      <c r="I25" s="44">
        <f>IF(ISERROR(C25/F25),"NA",(C25/F25))</f>
        <v>1.1259592841367043</v>
      </c>
      <c r="J25" s="45">
        <f>IF(ISERROR(D25/G25),"NA",(D25/G25))</f>
        <v>0.87693070003635276</v>
      </c>
      <c r="K25" s="23">
        <f>IF(J25=0,"NA",IF(ISERROR(I25/J25-1),"NA",IF((I25/J25-1)&gt;200%,"NA",IF((I25/J25-1)&lt;-200%,"NA",(I25/J25-1)))))</f>
        <v>0.28397749570180197</v>
      </c>
      <c r="L25" s="70"/>
      <c r="M25" s="123">
        <f ca="1">C25/driver!$O$58</f>
        <v>362.21823029166666</v>
      </c>
      <c r="N25" s="123">
        <f ca="1">D25/driver!$O$57</f>
        <v>264.10481112162159</v>
      </c>
      <c r="O25" s="23">
        <f ca="1">IF(N25=0,"NA",IF(ISERROR(M25/N25-1),"NA",IF((M25/N25-1)&gt;200%,"NA",IF((M25/N25-1)&lt;-200%,"NA",(M25/N25-1)))))</f>
        <v>0.37149425166989225</v>
      </c>
      <c r="P25" s="123">
        <f ca="1">F25/driver!$O$58</f>
        <v>321.69744980555549</v>
      </c>
      <c r="Q25" s="123">
        <f ca="1">G25/driver!$O$57</f>
        <v>301.16953495945944</v>
      </c>
      <c r="R25" s="23">
        <f t="shared" ca="1" si="1"/>
        <v>6.8160661897158192E-2</v>
      </c>
    </row>
    <row r="27" spans="2:18">
      <c r="B27" s="73" t="s">
        <v>40</v>
      </c>
      <c r="C27" s="74" t="s">
        <v>33</v>
      </c>
      <c r="D27" s="75"/>
      <c r="E27" s="76"/>
      <c r="F27" s="74" t="s">
        <v>26</v>
      </c>
      <c r="G27" s="75"/>
      <c r="H27" s="76"/>
      <c r="I27" s="74" t="s">
        <v>34</v>
      </c>
      <c r="J27" s="51"/>
      <c r="K27" s="52"/>
      <c r="L27" s="70"/>
      <c r="M27" s="77" t="s">
        <v>28</v>
      </c>
      <c r="N27" s="75"/>
      <c r="O27" s="76"/>
      <c r="P27" s="74" t="s">
        <v>29</v>
      </c>
      <c r="Q27" s="75"/>
      <c r="R27" s="76"/>
    </row>
    <row r="28" spans="2:18" s="6" customFormat="1" ht="12.75">
      <c r="B28" s="78" t="s">
        <v>9</v>
      </c>
      <c r="C28" s="79">
        <v>2014</v>
      </c>
      <c r="D28" s="80">
        <v>2013</v>
      </c>
      <c r="E28" s="81" t="s">
        <v>31</v>
      </c>
      <c r="F28" s="79">
        <v>2014</v>
      </c>
      <c r="G28" s="80">
        <v>2013</v>
      </c>
      <c r="H28" s="81" t="s">
        <v>31</v>
      </c>
      <c r="I28" s="79">
        <v>2014</v>
      </c>
      <c r="J28" s="80">
        <v>2013</v>
      </c>
      <c r="K28" s="81" t="s">
        <v>31</v>
      </c>
      <c r="L28" s="70"/>
      <c r="M28" s="79">
        <v>2014</v>
      </c>
      <c r="N28" s="80">
        <v>2013</v>
      </c>
      <c r="O28" s="81" t="s">
        <v>31</v>
      </c>
      <c r="P28" s="79">
        <v>2014</v>
      </c>
      <c r="Q28" s="80">
        <v>2013</v>
      </c>
      <c r="R28" s="81" t="s">
        <v>31</v>
      </c>
    </row>
    <row r="29" spans="2:18">
      <c r="B29" s="64" t="s">
        <v>5</v>
      </c>
      <c r="C29" s="111">
        <f>C7+C18</f>
        <v>347636.20644500019</v>
      </c>
      <c r="D29" s="112">
        <f t="shared" ref="D29" si="2">D7+D18</f>
        <v>318901.01781500009</v>
      </c>
      <c r="E29" s="20">
        <f>IF(D29=0,"NA",IF(ISERROR(C29/D29-1),"NA",IF((C29/D29-1)&gt;200%,"NA",IF((C29/D29-1)&lt;-200%,"NA",(C29/D29-1)))))</f>
        <v>9.0106920407102331E-2</v>
      </c>
      <c r="F29" s="111">
        <f t="shared" ref="F29:G35" si="3">F7+F18</f>
        <v>37458.402085000002</v>
      </c>
      <c r="G29" s="112">
        <f t="shared" si="3"/>
        <v>34458.660424000009</v>
      </c>
      <c r="H29" s="20">
        <f>IF(G29=0,"NA",IF(ISERROR(F29/G29-1),"NA",IF((F29/G29-1)&gt;200%,"NA",IF((F29/G29-1)&lt;-200%,"NA",(F29/G29-1)))))</f>
        <v>8.7053345199417986E-2</v>
      </c>
      <c r="I29" s="40">
        <f>IF(ISERROR(C29/F29),"NA",(C29/F29))</f>
        <v>9.2805935943596776</v>
      </c>
      <c r="J29" s="41">
        <f>IF(ISERROR(D29/G29),"NA",(D29/G29))</f>
        <v>9.2545970705491989</v>
      </c>
      <c r="K29" s="20">
        <f>IF(J29=0,"NA",IF(ISERROR(I29/J29-1),"NA",IF((I29/J29-1)&gt;200%,"NA",IF((I29/J29-1)&lt;-200%,"NA",(I29/J29-1)))))</f>
        <v>2.8090389686663553E-3</v>
      </c>
      <c r="L29" s="26"/>
      <c r="M29" s="118">
        <f ca="1">C29/driver!$O$58</f>
        <v>4828.280645069447</v>
      </c>
      <c r="N29" s="119">
        <f ca="1">D29/driver!$O$57</f>
        <v>4309.4732137162173</v>
      </c>
      <c r="O29" s="20">
        <f ca="1">IF(N29=0,"NA",IF(ISERROR(M29/N29-1),"NA",IF((M29/N29-1)&gt;200%,"NA",IF((M29/N29-1)&lt;-200%,"NA",(M29/N29-1)))))</f>
        <v>0.1203876681961884</v>
      </c>
      <c r="P29" s="118">
        <f ca="1">F29/driver!$O$58</f>
        <v>520.25558451388895</v>
      </c>
      <c r="Q29" s="119">
        <f ca="1">G29/driver!$O$57</f>
        <v>465.6575732972974</v>
      </c>
      <c r="R29" s="20">
        <f t="shared" ref="R29:R36" ca="1" si="4">IF(Q29=0,"NA",IF(ISERROR(P29/Q29-1),"NA",IF((P29/Q29-1)&gt;200%,"NA",IF((P29/Q29-1)&lt;-200%,"NA",(P29/Q29-1)))))</f>
        <v>0.11724927145495734</v>
      </c>
    </row>
    <row r="30" spans="2:18">
      <c r="B30" s="64" t="s">
        <v>0</v>
      </c>
      <c r="C30" s="111">
        <f t="shared" ref="C30:D35" si="5">C8+C19</f>
        <v>166077.64202900007</v>
      </c>
      <c r="D30" s="112">
        <f t="shared" si="5"/>
        <v>154560.187804393</v>
      </c>
      <c r="E30" s="20">
        <f>IF(D30=0,"NA",IF(ISERROR(C30/D30-1),"NA",IF((C30/D30-1)&gt;200%,"NA",IF((C30/D30-1)&lt;-200%,"NA",(C30/D30-1)))))</f>
        <v>7.4517599830968395E-2</v>
      </c>
      <c r="F30" s="111">
        <f t="shared" si="3"/>
        <v>42309.838206999993</v>
      </c>
      <c r="G30" s="112">
        <f t="shared" si="3"/>
        <v>39152.450495999976</v>
      </c>
      <c r="H30" s="20">
        <f>IF(G30=0,"NA",IF(ISERROR(F30/G30-1),"NA",IF((F30/G30-1)&gt;200%,"NA",IF((F30/G30-1)&lt;-200%,"NA",(F30/G30-1)))))</f>
        <v>8.064342514966194E-2</v>
      </c>
      <c r="I30" s="40">
        <f>IF(ISERROR(C30/F30),"NA",(C30/F30))</f>
        <v>3.9252724441173399</v>
      </c>
      <c r="J30" s="65">
        <f>IF(ISERROR(D30/G30),"NA",(D30/G30))</f>
        <v>3.9476504240822345</v>
      </c>
      <c r="K30" s="20">
        <f>IF(J30=0,"NA",IF(ISERROR(I30/J30-1),"NA",IF((I30/J30-1)&gt;200%,"NA",IF((I30/J30-1)&lt;-200%,"NA",(I30/J30-1)))))</f>
        <v>-5.66868328268888E-3</v>
      </c>
      <c r="L30" s="26"/>
      <c r="M30" s="118">
        <f ca="1">C30/driver!$O$58</f>
        <v>2306.6339170694455</v>
      </c>
      <c r="N30" s="119">
        <f ca="1">D30/driver!$O$57</f>
        <v>2088.6511865458515</v>
      </c>
      <c r="O30" s="20">
        <f ca="1">IF(N30=0,"NA",IF(ISERROR(M30/N30-1),"NA",IF((M30/N30-1)&gt;200%,"NA",IF((M30/N30-1)&lt;-200%,"NA",(M30/N30-1)))))</f>
        <v>0.1043653109373841</v>
      </c>
      <c r="P30" s="118">
        <f ca="1">F30/driver!$O$58</f>
        <v>587.63664176388875</v>
      </c>
      <c r="Q30" s="119">
        <f ca="1">G30/driver!$O$57</f>
        <v>529.08716886486457</v>
      </c>
      <c r="R30" s="20">
        <f t="shared" ca="1" si="4"/>
        <v>0.11066129807048575</v>
      </c>
    </row>
    <row r="31" spans="2:18">
      <c r="B31" s="64" t="s">
        <v>4</v>
      </c>
      <c r="C31" s="111">
        <f t="shared" si="5"/>
        <v>175402.31192499999</v>
      </c>
      <c r="D31" s="112">
        <f t="shared" si="5"/>
        <v>167863.34970782092</v>
      </c>
      <c r="E31" s="20">
        <f>IF(D31=0,"NA",IF(ISERROR(C31/D31-1),"NA",IF((C31/D31-1)&gt;200%,"NA",IF((C31/D31-1)&lt;-200%,"NA",(C31/D31-1)))))</f>
        <v>4.4911305715638505E-2</v>
      </c>
      <c r="F31" s="111">
        <f t="shared" si="3"/>
        <v>14735.739215000001</v>
      </c>
      <c r="G31" s="112">
        <f t="shared" si="3"/>
        <v>14404.542230000003</v>
      </c>
      <c r="H31" s="20">
        <f>IF(G31=0,"NA",IF(ISERROR(F31/G31-1),"NA",IF((F31/G31-1)&gt;200%,"NA",IF((F31/G31-1)&lt;-200%,"NA",(F31/G31-1)))))</f>
        <v>2.2992538028054899E-2</v>
      </c>
      <c r="I31" s="40">
        <f>IF(ISERROR(C31/F31),"NA",(C31/F31))</f>
        <v>11.90319056043365</v>
      </c>
      <c r="J31" s="65">
        <f>IF(ISERROR(D31/G31),"NA",(D31/G31))</f>
        <v>11.653501168417268</v>
      </c>
      <c r="K31" s="20">
        <f>IF(J31=0,"NA",IF(ISERROR(I31/J31-1),"NA",IF((I31/J31-1)&gt;200%,"NA",IF((I31/J31-1)&lt;-200%,"NA",(I31/J31-1)))))</f>
        <v>2.1426126655659239E-2</v>
      </c>
      <c r="L31" s="26"/>
      <c r="M31" s="118">
        <f ca="1">C31/driver!$O$58</f>
        <v>2436.1432211805554</v>
      </c>
      <c r="N31" s="119">
        <f ca="1">D31/driver!$O$57</f>
        <v>2268.4236447002827</v>
      </c>
      <c r="O31" s="20">
        <f ca="1">IF(N31=0,"NA",IF(ISERROR(M31/N31-1),"NA",IF((M31/N31-1)&gt;200%,"NA",IF((M31/N31-1)&lt;-200%,"NA",(M31/N31-1)))))</f>
        <v>7.3936619763295131E-2</v>
      </c>
      <c r="P31" s="118">
        <f ca="1">F31/driver!$O$58</f>
        <v>204.66304465277778</v>
      </c>
      <c r="Q31" s="119">
        <f ca="1">G31/driver!$O$57</f>
        <v>194.65597608108112</v>
      </c>
      <c r="R31" s="20">
        <f t="shared" ca="1" si="4"/>
        <v>5.1408997417722979E-2</v>
      </c>
    </row>
    <row r="32" spans="2:18">
      <c r="B32" s="64" t="s">
        <v>1</v>
      </c>
      <c r="C32" s="111">
        <f t="shared" si="5"/>
        <v>123548.40266799998</v>
      </c>
      <c r="D32" s="112">
        <f t="shared" si="5"/>
        <v>130551.40551900002</v>
      </c>
      <c r="E32" s="20">
        <f>IF(D32=0,"NA",IF(ISERROR(C32/D32-1),"NA",IF((C32/D32-1)&gt;200%,"NA",IF((C32/D32-1)&lt;-200%,"NA",(C32/D32-1)))))</f>
        <v>-5.3641726974596571E-2</v>
      </c>
      <c r="F32" s="111">
        <f t="shared" si="3"/>
        <v>7000.5006980000007</v>
      </c>
      <c r="G32" s="112">
        <f t="shared" si="3"/>
        <v>7433.3824280000008</v>
      </c>
      <c r="H32" s="20">
        <f>IF(G32=0,"NA",IF(ISERROR(F32/G32-1),"NA",IF((F32/G32-1)&gt;200%,"NA",IF((F32/G32-1)&lt;-200%,"NA",(F32/G32-1)))))</f>
        <v>-5.8234825692463299E-2</v>
      </c>
      <c r="I32" s="40">
        <f>IF(ISERROR(C32/F32),"NA",(C32/F32))</f>
        <v>17.648509442088475</v>
      </c>
      <c r="J32" s="65">
        <f>IF(ISERROR(D32/G32),"NA",(D32/G32))</f>
        <v>17.562853355592214</v>
      </c>
      <c r="K32" s="20">
        <f>IF(J32=0,"NA",IF(ISERROR(I32/J32-1),"NA",IF((I32/J32-1)&gt;200%,"NA",IF((I32/J32-1)&lt;-200%,"NA",(I32/J32-1)))))</f>
        <v>4.8771167624073186E-3</v>
      </c>
      <c r="L32" s="26"/>
      <c r="M32" s="118">
        <f ca="1">C32/driver!$O$58</f>
        <v>1715.9500370555552</v>
      </c>
      <c r="N32" s="119">
        <f ca="1">D32/driver!$O$57</f>
        <v>1764.2081826891895</v>
      </c>
      <c r="O32" s="20">
        <f ca="1">IF(N32=0,"NA",IF(ISERROR(M32/N32-1),"NA",IF((M32/N32-1)&gt;200%,"NA",IF((M32/N32-1)&lt;-200%,"NA",(M32/N32-1)))))</f>
        <v>-2.735399716833542E-2</v>
      </c>
      <c r="P32" s="118">
        <f ca="1">F32/driver!$O$58</f>
        <v>97.229176361111115</v>
      </c>
      <c r="Q32" s="119">
        <f ca="1">G32/driver!$O$57</f>
        <v>100.45111389189191</v>
      </c>
      <c r="R32" s="20">
        <f t="shared" ca="1" si="4"/>
        <v>-3.2074681961698603E-2</v>
      </c>
    </row>
    <row r="33" spans="2:18">
      <c r="B33" s="64" t="s">
        <v>2</v>
      </c>
      <c r="C33" s="111">
        <f t="shared" si="5"/>
        <v>107086.93650100003</v>
      </c>
      <c r="D33" s="112">
        <f t="shared" si="5"/>
        <v>93573.938456999997</v>
      </c>
      <c r="E33" s="20">
        <f>IF(D33=0,"NA",IF(ISERROR(C33/D33-1),"NA",IF((C33/D33-1)&gt;200%,"NA",IF((C33/D33-1)&lt;-200%,"NA",(C33/D33-1)))))</f>
        <v>0.14440984601935569</v>
      </c>
      <c r="F33" s="111">
        <f t="shared" si="3"/>
        <v>14398.640116</v>
      </c>
      <c r="G33" s="112">
        <f t="shared" si="3"/>
        <v>12358.652858999996</v>
      </c>
      <c r="H33" s="20">
        <f>IF(G33=0,"NA",IF(ISERROR(F33/G33-1),"NA",IF((F33/G33-1)&gt;200%,"NA",IF((F33/G33-1)&lt;-200%,"NA",(F33/G33-1)))))</f>
        <v>0.1650655035200228</v>
      </c>
      <c r="I33" s="40">
        <f>IF(ISERROR(C33/F33),"NA",(C33/F33))</f>
        <v>7.4372951638678231</v>
      </c>
      <c r="J33" s="65">
        <f>IF(ISERROR(D33/G33),"NA",(D33/G33))</f>
        <v>7.5715322312703552</v>
      </c>
      <c r="K33" s="20">
        <f>IF(J33=0,"NA",IF(ISERROR(I33/J33-1),"NA",IF((I33/J33-1)&gt;200%,"NA",IF((I33/J33-1)&lt;-200%,"NA",(I33/J33-1)))))</f>
        <v>-1.7729181267714167E-2</v>
      </c>
      <c r="L33" s="26"/>
      <c r="M33" s="118">
        <f ca="1">C33/driver!$O$58</f>
        <v>1487.3185625138894</v>
      </c>
      <c r="N33" s="119">
        <f ca="1">D33/driver!$O$57</f>
        <v>1264.5126818513513</v>
      </c>
      <c r="O33" s="20">
        <f ca="1">IF(N33=0,"NA",IF(ISERROR(M33/N33-1),"NA",IF((M33/N33-1)&gt;200%,"NA",IF((M33/N33-1)&lt;-200%,"NA",(M33/N33-1)))))</f>
        <v>0.17619900840878233</v>
      </c>
      <c r="P33" s="118">
        <f ca="1">F33/driver!$O$58</f>
        <v>199.98111272222224</v>
      </c>
      <c r="Q33" s="119">
        <f ca="1">G33/driver!$O$57</f>
        <v>167.00882241891887</v>
      </c>
      <c r="R33" s="20">
        <f t="shared" ca="1" si="4"/>
        <v>0.19742843417335676</v>
      </c>
    </row>
    <row r="34" spans="2:18">
      <c r="B34" s="64" t="s">
        <v>3</v>
      </c>
      <c r="C34" s="111">
        <f t="shared" si="5"/>
        <v>59850.88499799998</v>
      </c>
      <c r="D34" s="112">
        <f t="shared" si="5"/>
        <v>59264.295305000007</v>
      </c>
      <c r="E34" s="20">
        <f>IF(D34=0,"NA",IF(ISERROR(C34/D34-1),"NA",IF((C34/D34-1)&gt;200%,"NA",IF((C34/D34-1)&lt;-200%,"NA",(C34/D34-1)))))</f>
        <v>9.8978599168542125E-3</v>
      </c>
      <c r="F34" s="111">
        <f t="shared" si="3"/>
        <v>22289.620561000007</v>
      </c>
      <c r="G34" s="112">
        <f t="shared" si="3"/>
        <v>23176.043836999987</v>
      </c>
      <c r="H34" s="20">
        <f>IF(G34=0,"NA",IF(ISERROR(F34/G34-1),"NA",IF((F34/G34-1)&gt;200%,"NA",IF((F34/G34-1)&lt;-200%,"NA",(F34/G34-1)))))</f>
        <v>-3.8247393827622433E-2</v>
      </c>
      <c r="I34" s="40">
        <f>IF(ISERROR(C34/F34),"NA",(C34/F34))</f>
        <v>2.6851459778871543</v>
      </c>
      <c r="J34" s="65">
        <f>IF(ISERROR(D34/G34),"NA",(D34/G34))</f>
        <v>2.557135968580885</v>
      </c>
      <c r="K34" s="20">
        <f>IF(J34=0,"NA",IF(ISERROR(I34/J34-1),"NA",IF((I34/J34-1)&gt;200%,"NA",IF((I34/J34-1)&lt;-200%,"NA",(I34/J34-1)))))</f>
        <v>5.0059915029590618E-2</v>
      </c>
      <c r="L34" s="26"/>
      <c r="M34" s="118">
        <f ca="1">C34/driver!$O$58</f>
        <v>831.26229163888866</v>
      </c>
      <c r="N34" s="119">
        <f ca="1">D34/driver!$O$57</f>
        <v>800.86885547297311</v>
      </c>
      <c r="O34" s="20">
        <f ca="1">IF(N34=0,"NA",IF(ISERROR(M34/N34-1),"NA",IF((M34/N34-1)&gt;200%,"NA",IF((M34/N34-1)&lt;-200%,"NA",(M34/N34-1)))))</f>
        <v>3.7950578247877953E-2</v>
      </c>
      <c r="P34" s="118">
        <f ca="1">F34/driver!$O$58</f>
        <v>309.57806334722233</v>
      </c>
      <c r="Q34" s="119">
        <f ca="1">G34/driver!$O$57</f>
        <v>313.18978158108092</v>
      </c>
      <c r="R34" s="20">
        <f t="shared" ca="1" si="4"/>
        <v>-1.1532043656167557E-2</v>
      </c>
    </row>
    <row r="35" spans="2:18" ht="15.75" thickBot="1">
      <c r="B35" s="66" t="s">
        <v>6</v>
      </c>
      <c r="C35" s="113">
        <f t="shared" si="5"/>
        <v>32186.862847637978</v>
      </c>
      <c r="D35" s="114">
        <f t="shared" si="5"/>
        <v>26110.269337999998</v>
      </c>
      <c r="E35" s="21">
        <f>IF(D35=0,"NA",IF(ISERROR(C35/D35-1),"NA",IF((C35/D35-1)&gt;200%,"NA",IF((C35/D35-1)&lt;-200%,"NA",(C35/D35-1)))))</f>
        <v>0.2327281052131589</v>
      </c>
      <c r="F35" s="113">
        <f t="shared" si="3"/>
        <v>2224.1615250000004</v>
      </c>
      <c r="G35" s="114">
        <f t="shared" si="3"/>
        <v>2048.826325</v>
      </c>
      <c r="H35" s="21">
        <f>IF(G35=0,"NA",IF(ISERROR(F35/G35-1),"NA",IF((F35/G35-1)&gt;200%,"NA",IF((F35/G35-1)&lt;-200%,"NA",(F35/G35-1)))))</f>
        <v>8.5578361552924864E-2</v>
      </c>
      <c r="I35" s="42">
        <f>IF(ISERROR(C35/F35),"NA",(C35/F35))</f>
        <v>14.4714592379427</v>
      </c>
      <c r="J35" s="67">
        <f>IF(ISERROR(D35/G35),"NA",(D35/G35))</f>
        <v>12.744013008520865</v>
      </c>
      <c r="K35" s="21">
        <f>IF(J35=0,"NA",IF(ISERROR(I35/J35-1),"NA",IF((I35/J35-1)&gt;200%,"NA",IF((I35/J35-1)&lt;-200%,"NA",(I35/J35-1)))))</f>
        <v>0.13554962854062014</v>
      </c>
      <c r="L35" s="28"/>
      <c r="M35" s="118">
        <f ca="1">C35/driver!$O$58</f>
        <v>447.03976177274967</v>
      </c>
      <c r="N35" s="119">
        <f ca="1">D35/driver!$O$57</f>
        <v>352.8414775405405</v>
      </c>
      <c r="O35" s="21">
        <f ca="1">IF(N35=0,"NA",IF(ISERROR(M35/N35-1),"NA",IF((M35/N35-1)&gt;200%,"NA",IF((M35/N35-1)&lt;-200%,"NA",(M35/N35-1)))))</f>
        <v>0.26697055258019109</v>
      </c>
      <c r="P35" s="118">
        <f ca="1">F35/driver!$O$58</f>
        <v>30.891132291666672</v>
      </c>
      <c r="Q35" s="119">
        <f ca="1">G35/driver!$O$57</f>
        <v>27.686842229729731</v>
      </c>
      <c r="R35" s="21">
        <f t="shared" ca="1" si="4"/>
        <v>0.11573331604050607</v>
      </c>
    </row>
    <row r="36" spans="2:18" s="2" customFormat="1" ht="15.75" thickTop="1">
      <c r="B36" s="68" t="s">
        <v>7</v>
      </c>
      <c r="C36" s="115">
        <f>SUM(C29:C35)</f>
        <v>1011789.2474136382</v>
      </c>
      <c r="D36" s="116">
        <f>SUM(D29:D35)</f>
        <v>950824.46394621406</v>
      </c>
      <c r="E36" s="23">
        <f>IF(D36=0,"NA",IF(ISERROR(C36/D36-1),"NA",IF((C36/D36-1)&gt;200%,"NA",IF((C36/D36-1)&lt;-200%,"NA",(C36/D36-1)))))</f>
        <v>6.4117811203975084E-2</v>
      </c>
      <c r="F36" s="115">
        <f>SUM(F29:F35)</f>
        <v>140416.90240700002</v>
      </c>
      <c r="G36" s="116">
        <f>SUM(G29:G35)</f>
        <v>133032.55859899995</v>
      </c>
      <c r="H36" s="23">
        <f>IF(G36=0,"NA",IF(ISERROR(F36/G36-1),"NA",IF((F36/G36-1)&gt;200%,"NA",IF((F36/G36-1)&lt;-200%,"NA",(F36/G36-1)))))</f>
        <v>5.5507793624105961E-2</v>
      </c>
      <c r="I36" s="44">
        <f>IF(ISERROR(C36/F36),"NA",(C36/F36))</f>
        <v>7.2056086558650563</v>
      </c>
      <c r="J36" s="45">
        <f>IF(ISERROR(D36/G36),"NA",(D36/G36))</f>
        <v>7.1473064485836453</v>
      </c>
      <c r="K36" s="23">
        <f>IF(J36=0,"NA",IF(ISERROR(I36/J36-1),"NA",IF((I36/J36-1)&gt;200%,"NA",IF((I36/J36-1)&lt;-200%,"NA",(I36/J36-1)))))</f>
        <v>8.1572278593098346E-3</v>
      </c>
      <c r="L36" s="70"/>
      <c r="M36" s="120">
        <f ca="1">C36/driver!$O$58</f>
        <v>14052.628436300531</v>
      </c>
      <c r="N36" s="120">
        <f ca="1">D36/driver!$O$57</f>
        <v>12848.979242516407</v>
      </c>
      <c r="O36" s="23">
        <f ca="1">IF(N36=0,"NA",IF(ISERROR(M36/N36-1),"NA",IF((M36/N36-1)&gt;200%,"NA",IF((M36/N36-1)&lt;-200%,"NA",(M36/N36-1)))))</f>
        <v>9.3676639292974206E-2</v>
      </c>
      <c r="P36" s="120">
        <f ca="1">F36/driver!$O$58</f>
        <v>1950.2347556527779</v>
      </c>
      <c r="Q36" s="120">
        <f ca="1">G36/driver!$O$57</f>
        <v>1797.7372783648643</v>
      </c>
      <c r="R36" s="23">
        <f t="shared" ca="1" si="4"/>
        <v>8.4827454558108695E-2</v>
      </c>
    </row>
    <row r="37" spans="2:18" s="2" customFormat="1">
      <c r="B37" s="69"/>
      <c r="C37" s="4"/>
      <c r="D37" s="4"/>
      <c r="E37" s="13"/>
      <c r="F37" s="4"/>
      <c r="G37" s="4"/>
      <c r="H37" s="13"/>
      <c r="I37" s="50"/>
      <c r="J37" s="49"/>
      <c r="K37" s="13"/>
      <c r="L37" s="82"/>
      <c r="M37" s="37"/>
      <c r="N37" s="37"/>
      <c r="O37" s="13"/>
      <c r="P37" s="37"/>
      <c r="Q37" s="37"/>
      <c r="R37" s="13"/>
    </row>
    <row r="38" spans="2:18" s="2" customFormat="1">
      <c r="B38" s="69"/>
      <c r="C38" s="4"/>
      <c r="D38" s="4"/>
      <c r="E38" s="13"/>
      <c r="F38" s="4"/>
      <c r="G38" s="4"/>
      <c r="H38" s="13"/>
      <c r="I38" s="50"/>
      <c r="J38" s="49"/>
      <c r="K38" s="13"/>
      <c r="L38" s="82"/>
      <c r="M38" s="37"/>
      <c r="N38" s="37"/>
      <c r="O38" s="13"/>
      <c r="P38" s="37"/>
      <c r="Q38" s="37"/>
      <c r="R38" s="13"/>
    </row>
    <row r="39" spans="2:18">
      <c r="B39" s="55" t="s">
        <v>43</v>
      </c>
      <c r="C39" s="56" t="s">
        <v>33</v>
      </c>
      <c r="D39" s="57"/>
      <c r="E39" s="58"/>
      <c r="F39" s="56" t="s">
        <v>26</v>
      </c>
      <c r="G39" s="57"/>
      <c r="H39" s="58"/>
      <c r="I39" s="56" t="s">
        <v>34</v>
      </c>
      <c r="J39" s="16"/>
      <c r="K39" s="17"/>
      <c r="L39" s="70"/>
      <c r="M39" s="59" t="s">
        <v>28</v>
      </c>
      <c r="N39" s="57"/>
      <c r="O39" s="58"/>
      <c r="P39" s="56" t="s">
        <v>29</v>
      </c>
      <c r="Q39" s="57"/>
      <c r="R39" s="58"/>
    </row>
    <row r="40" spans="2:18" s="6" customFormat="1" ht="12.75">
      <c r="B40" s="60" t="s">
        <v>9</v>
      </c>
      <c r="C40" s="61">
        <v>2014</v>
      </c>
      <c r="D40" s="62">
        <v>2013</v>
      </c>
      <c r="E40" s="63" t="s">
        <v>31</v>
      </c>
      <c r="F40" s="61">
        <v>2014</v>
      </c>
      <c r="G40" s="62">
        <v>2013</v>
      </c>
      <c r="H40" s="63" t="s">
        <v>31</v>
      </c>
      <c r="I40" s="61">
        <v>2014</v>
      </c>
      <c r="J40" s="62">
        <v>2013</v>
      </c>
      <c r="K40" s="63" t="s">
        <v>31</v>
      </c>
      <c r="L40" s="70"/>
      <c r="M40" s="61">
        <v>2014</v>
      </c>
      <c r="N40" s="62">
        <v>2013</v>
      </c>
      <c r="O40" s="63" t="s">
        <v>31</v>
      </c>
      <c r="P40" s="61">
        <v>2014</v>
      </c>
      <c r="Q40" s="62">
        <v>2013</v>
      </c>
      <c r="R40" s="63" t="s">
        <v>31</v>
      </c>
    </row>
    <row r="41" spans="2:18">
      <c r="B41" s="64" t="s">
        <v>5</v>
      </c>
      <c r="C41" s="111">
        <f>'Acum 6'!C41-'Trimestre 1'!C41</f>
        <v>-76201.475099439063</v>
      </c>
      <c r="D41" s="112">
        <f>'Acum 6'!D41-'Trimestre 1'!D41</f>
        <v>134629.59366507755</v>
      </c>
      <c r="E41" s="20">
        <f>IF(D41=0,"NA",IF(ISERROR(C41/D41-1),"NA",IF((C41/D41-1)&gt;200%,"NA",IF((C41/D41-1)&lt;-200%,"NA",(C41/D41-1)))))</f>
        <v>-1.5660083568922296</v>
      </c>
      <c r="F41" s="111">
        <f>'Acum 6'!F41-'Trimestre 1'!F41</f>
        <v>6463.9379019999988</v>
      </c>
      <c r="G41" s="112">
        <f>'Acum 6'!G41-'Trimestre 1'!G41</f>
        <v>7487.3418760000004</v>
      </c>
      <c r="H41" s="20">
        <f>IF(G41=0,"NA",IF(ISERROR(F41/G41-1),"NA",IF((F41/G41-1)&gt;200%,"NA",IF((F41/G41-1)&lt;-200%,"NA",(F41/G41-1)))))</f>
        <v>-0.13668455253531708</v>
      </c>
      <c r="I41" s="40">
        <f>IF(ISERROR(C41/F41),"NA",(C41/F41))</f>
        <v>-11.788707790008575</v>
      </c>
      <c r="J41" s="41">
        <f>IF(ISERROR(D41/G41),"NA",(D41/G41))</f>
        <v>17.980959851268523</v>
      </c>
      <c r="K41" s="20">
        <f>IF(J41=0,"NA",IF(ISERROR(I41/J41-1),"NA",IF((I41/J41-1)&gt;200%,"NA",IF((I41/J41-1)&lt;-200%,"NA",(I41/J41-1)))))</f>
        <v>-1.6556217180573318</v>
      </c>
      <c r="L41" s="26"/>
      <c r="M41" s="118">
        <f ca="1">C41/driver!$O$58</f>
        <v>-1058.3538208255425</v>
      </c>
      <c r="N41" s="119">
        <f ca="1">D41/driver!$O$57</f>
        <v>1819.318833311859</v>
      </c>
      <c r="O41" s="20">
        <f ca="1">IF(N41=0,"NA",IF(ISERROR(M41/N41-1),"NA",IF((M41/N41-1)&gt;200%,"NA",IF((M41/N41-1)&lt;-200%,"NA",(M41/N41-1)))))</f>
        <v>-1.581730811250347</v>
      </c>
      <c r="P41" s="118">
        <f ca="1">F41/driver!$O$58</f>
        <v>89.776915305555534</v>
      </c>
      <c r="Q41" s="119">
        <f ca="1">G41/driver!$O$57</f>
        <v>101.18029562162162</v>
      </c>
      <c r="R41" s="20">
        <f t="shared" ref="R41:R49" ca="1" si="6">IF(Q41=0,"NA",IF(ISERROR(P41/Q41-1),"NA",IF((P41/Q41-1)&gt;200%,"NA",IF((P41/Q41-1)&lt;-200%,"NA",(P41/Q41-1)))))</f>
        <v>-0.11270356788352032</v>
      </c>
    </row>
    <row r="42" spans="2:18">
      <c r="B42" s="64" t="s">
        <v>0</v>
      </c>
      <c r="C42" s="111">
        <f>'Acum 6'!C42-'Trimestre 1'!C42</f>
        <v>124730.15358228884</v>
      </c>
      <c r="D42" s="112">
        <f>'Acum 6'!D42-'Trimestre 1'!D42</f>
        <v>122114.03929485957</v>
      </c>
      <c r="E42" s="20">
        <f>IF(D42=0,"NA",IF(ISERROR(C42/D42-1),"NA",IF((C42/D42-1)&gt;200%,"NA",IF((C42/D42-1)&lt;-200%,"NA",(C42/D42-1)))))</f>
        <v>2.1423534120530885E-2</v>
      </c>
      <c r="F42" s="111">
        <f>'Acum 6'!F42-'Trimestre 1'!F42</f>
        <v>24408.197884000008</v>
      </c>
      <c r="G42" s="112">
        <f>'Acum 6'!G42-'Trimestre 1'!G42</f>
        <v>23121.920823999993</v>
      </c>
      <c r="H42" s="20">
        <f>IF(G42=0,"NA",IF(ISERROR(F42/G42-1),"NA",IF((F42/G42-1)&gt;200%,"NA",IF((F42/G42-1)&lt;-200%,"NA",(F42/G42-1)))))</f>
        <v>5.5630199142663317E-2</v>
      </c>
      <c r="I42" s="40">
        <f>IF(ISERROR(C42/F42),"NA",(C42/F42))</f>
        <v>5.1101746296498023</v>
      </c>
      <c r="J42" s="65">
        <f>IF(ISERROR(D42/G42),"NA",(D42/G42))</f>
        <v>5.2813103298973392</v>
      </c>
      <c r="K42" s="20">
        <f>IF(J42=0,"NA",IF(ISERROR(I42/J42-1),"NA",IF((I42/J42-1)&gt;200%,"NA",IF((I42/J42-1)&lt;-200%,"NA",(I42/J42-1)))))</f>
        <v>-3.24040227817598E-2</v>
      </c>
      <c r="L42" s="26"/>
      <c r="M42" s="118">
        <f ca="1">C42/driver!$O$58</f>
        <v>1732.3632441984562</v>
      </c>
      <c r="N42" s="119">
        <f ca="1">D42/driver!$O$57</f>
        <v>1650.1897202008049</v>
      </c>
      <c r="O42" s="20">
        <f ca="1">IF(N42=0,"NA",IF(ISERROR(M42/N42-1),"NA",IF((M42/N42-1)&gt;200%,"NA",IF((M42/N42-1)&lt;-200%,"NA",(M42/N42-1)))))</f>
        <v>4.9796410068323471E-2</v>
      </c>
      <c r="P42" s="118">
        <f ca="1">F42/driver!$O$58</f>
        <v>339.00274838888902</v>
      </c>
      <c r="Q42" s="119">
        <f ca="1">G42/driver!$O$57</f>
        <v>312.45838951351345</v>
      </c>
      <c r="R42" s="20">
        <f t="shared" ca="1" si="6"/>
        <v>8.4953260229959415E-2</v>
      </c>
    </row>
    <row r="43" spans="2:18">
      <c r="B43" s="64" t="s">
        <v>4</v>
      </c>
      <c r="C43" s="111">
        <f>'Acum 6'!C43-'Trimestre 1'!C43</f>
        <v>69656.646536957996</v>
      </c>
      <c r="D43" s="112">
        <f>'Acum 6'!D43-'Trimestre 1'!D43</f>
        <v>65529.834466458982</v>
      </c>
      <c r="E43" s="20">
        <f>IF(D43=0,"NA",IF(ISERROR(C43/D43-1),"NA",IF((C43/D43-1)&gt;200%,"NA",IF((C43/D43-1)&lt;-200%,"NA",(C43/D43-1)))))</f>
        <v>6.2976079584197597E-2</v>
      </c>
      <c r="F43" s="111">
        <f>'Acum 6'!F43-'Trimestre 1'!F43</f>
        <v>7836.4709130000001</v>
      </c>
      <c r="G43" s="112">
        <f>'Acum 6'!G43-'Trimestre 1'!G43</f>
        <v>8226.0854980000004</v>
      </c>
      <c r="H43" s="20">
        <f>IF(G43=0,"NA",IF(ISERROR(F43/G43-1),"NA",IF((F43/G43-1)&gt;200%,"NA",IF((F43/G43-1)&lt;-200%,"NA",(F43/G43-1)))))</f>
        <v>-4.7363303614425978E-2</v>
      </c>
      <c r="I43" s="40">
        <f>IF(ISERROR(C43/F43),"NA",(C43/F43))</f>
        <v>8.8887775262974422</v>
      </c>
      <c r="J43" s="65">
        <f>IF(ISERROR(D43/G43),"NA",(D43/G43))</f>
        <v>7.9661017968256207</v>
      </c>
      <c r="K43" s="20">
        <f>IF(J43=0,"NA",IF(ISERROR(I43/J43-1),"NA",IF((I43/J43-1)&gt;200%,"NA",IF((I43/J43-1)&lt;-200%,"NA",(I43/J43-1)))))</f>
        <v>0.11582524966470986</v>
      </c>
      <c r="L43" s="26"/>
      <c r="M43" s="118">
        <f ca="1">C43/driver!$O$58</f>
        <v>967.45342412441664</v>
      </c>
      <c r="N43" s="119">
        <f ca="1">D43/driver!$O$57</f>
        <v>885.53830360079701</v>
      </c>
      <c r="O43" s="20">
        <f ca="1">IF(N43=0,"NA",IF(ISERROR(M43/N43-1),"NA",IF((M43/N43-1)&gt;200%,"NA",IF((M43/N43-1)&lt;-200%,"NA",(M43/N43-1)))))</f>
        <v>9.2503192905980969E-2</v>
      </c>
      <c r="P43" s="118">
        <f ca="1">F43/driver!$O$58</f>
        <v>108.83987379166666</v>
      </c>
      <c r="Q43" s="119">
        <f ca="1">G43/driver!$O$57</f>
        <v>111.16331754054055</v>
      </c>
      <c r="R43" s="20">
        <f t="shared" ca="1" si="6"/>
        <v>-2.0901173159271202E-2</v>
      </c>
    </row>
    <row r="44" spans="2:18">
      <c r="B44" s="64" t="s">
        <v>1</v>
      </c>
      <c r="C44" s="111">
        <f>'Acum 6'!C44-'Trimestre 1'!C44</f>
        <v>66463.16649417601</v>
      </c>
      <c r="D44" s="112">
        <f>'Acum 6'!D44-'Trimestre 1'!D44</f>
        <v>71006.102209256991</v>
      </c>
      <c r="E44" s="20">
        <f>IF(D44=0,"NA",IF(ISERROR(C44/D44-1),"NA",IF((C44/D44-1)&gt;200%,"NA",IF((C44/D44-1)&lt;-200%,"NA",(C44/D44-1)))))</f>
        <v>-6.3979511249509513E-2</v>
      </c>
      <c r="F44" s="111">
        <f>'Acum 6'!F44-'Trimestre 1'!F44</f>
        <v>2437.9631429999999</v>
      </c>
      <c r="G44" s="112">
        <f>'Acum 6'!G44-'Trimestre 1'!G44</f>
        <v>2412.7544830000002</v>
      </c>
      <c r="H44" s="20">
        <f>IF(G44=0,"NA",IF(ISERROR(F44/G44-1),"NA",IF((F44/G44-1)&gt;200%,"NA",IF((F44/G44-1)&lt;-200%,"NA",(F44/G44-1)))))</f>
        <v>1.0448083374258399E-2</v>
      </c>
      <c r="I44" s="40">
        <f>IF(ISERROR(C44/F44),"NA",(C44/F44))</f>
        <v>27.261760164425919</v>
      </c>
      <c r="J44" s="65">
        <f>IF(ISERROR(D44/G44),"NA",(D44/G44))</f>
        <v>29.429476852932236</v>
      </c>
      <c r="K44" s="20">
        <f>IF(J44=0,"NA",IF(ISERROR(I44/J44-1),"NA",IF((I44/J44-1)&gt;200%,"NA",IF((I44/J44-1)&lt;-200%,"NA",(I44/J44-1)))))</f>
        <v>-7.3658009598302931E-2</v>
      </c>
      <c r="L44" s="26"/>
      <c r="M44" s="118">
        <f ca="1">C44/driver!$O$58</f>
        <v>923.09953464133343</v>
      </c>
      <c r="N44" s="119">
        <f ca="1">D44/driver!$O$57</f>
        <v>959.54192174671607</v>
      </c>
      <c r="O44" s="20">
        <f ca="1">IF(N44=0,"NA",IF(ISERROR(M44/N44-1),"NA",IF((M44/N44-1)&gt;200%,"NA",IF((M44/N44-1)&lt;-200%,"NA",(M44/N44-1)))))</f>
        <v>-3.7978942117551484E-2</v>
      </c>
      <c r="P44" s="118">
        <f ca="1">F44/driver!$O$58</f>
        <v>33.860599208333333</v>
      </c>
      <c r="Q44" s="119">
        <f ca="1">G44/driver!$O$57</f>
        <v>32.604790310810813</v>
      </c>
      <c r="R44" s="20">
        <f t="shared" ca="1" si="6"/>
        <v>3.8516085690210033E-2</v>
      </c>
    </row>
    <row r="45" spans="2:18">
      <c r="B45" s="19" t="s">
        <v>2</v>
      </c>
      <c r="C45" s="111">
        <f>'Acum 6'!C45-'Trimestre 1'!C45</f>
        <v>26909.553853547004</v>
      </c>
      <c r="D45" s="112">
        <f>'Acum 6'!D45-'Trimestre 1'!D45</f>
        <v>25643.907929335001</v>
      </c>
      <c r="E45" s="20">
        <f>IF(D45=0,"NA",IF(ISERROR(C45/D45-1),"NA",IF((C45/D45-1)&gt;200%,"NA",IF((C45/D45-1)&lt;-200%,"NA",(C45/D45-1)))))</f>
        <v>4.9354643126143127E-2</v>
      </c>
      <c r="F45" s="111">
        <f>'Acum 6'!F45-'Trimestre 1'!F45</f>
        <v>2652.7364806262667</v>
      </c>
      <c r="G45" s="112">
        <f>'Acum 6'!G45-'Trimestre 1'!G45</f>
        <v>2394.2455559999994</v>
      </c>
      <c r="H45" s="20">
        <f>IF(G45=0,"NA",IF(ISERROR(F45/G45-1),"NA",IF((F45/G45-1)&gt;200%,"NA",IF((F45/G45-1)&lt;-200%,"NA",(F45/G45-1)))))</f>
        <v>0.1079634141863548</v>
      </c>
      <c r="I45" s="40">
        <f>IF(ISERROR(C45/F45),"NA",(C45/F45))</f>
        <v>10.144073506763894</v>
      </c>
      <c r="J45" s="65">
        <f>IF(ISERROR(D45/G45),"NA",(D45/G45))</f>
        <v>10.710642383806938</v>
      </c>
      <c r="K45" s="20">
        <f>IF(J45=0,"NA",IF(ISERROR(I45/J45-1),"NA",IF((I45/J45-1)&gt;200%,"NA",IF((I45/J45-1)&lt;-200%,"NA",(I45/J45-1)))))</f>
        <v>-5.2897749429074548E-2</v>
      </c>
      <c r="L45" s="26"/>
      <c r="M45" s="118">
        <f ca="1">C45/driver!$O$58</f>
        <v>373.74380352148614</v>
      </c>
      <c r="N45" s="119">
        <f ca="1">D45/driver!$O$57</f>
        <v>346.53929634236488</v>
      </c>
      <c r="O45" s="20">
        <f ca="1">IF(N45=0,"NA",IF(ISERROR(M45/N45-1),"NA",IF((M45/N45-1)&gt;200%,"NA",IF((M45/N45-1)&lt;-200%,"NA",(M45/N45-1)))))</f>
        <v>7.8503383212980449E-2</v>
      </c>
      <c r="P45" s="118">
        <f ca="1">F45/driver!$O$58</f>
        <v>36.843562230920369</v>
      </c>
      <c r="Q45" s="119">
        <f ca="1">G45/driver!$O$57</f>
        <v>32.354669675675666</v>
      </c>
      <c r="R45" s="20">
        <f t="shared" ca="1" si="6"/>
        <v>0.13874017569153141</v>
      </c>
    </row>
    <row r="46" spans="2:18">
      <c r="B46" s="83" t="s">
        <v>6</v>
      </c>
      <c r="C46" s="126">
        <f>'Acum 6'!C46-'Trimestre 1'!C46</f>
        <v>60.954098207000015</v>
      </c>
      <c r="D46" s="127">
        <f>'Acum 6'!D46-'Trimestre 1'!D46</f>
        <v>145.01114087799994</v>
      </c>
      <c r="E46" s="32">
        <f>IF(D46=0,"NA",IF(ISERROR(C46/D46-1),"NA",IF((C46/D46-1)&gt;200%,"NA",IF((C46/D46-1)&lt;-200%,"NA",(C46/D46-1)))))</f>
        <v>-0.57965920523112346</v>
      </c>
      <c r="F46" s="126">
        <f>'Acum 6'!F46-'Trimestre 1'!F46</f>
        <v>99.527328000000011</v>
      </c>
      <c r="G46" s="127">
        <f>'Acum 6'!G46-'Trimestre 1'!G46</f>
        <v>93.21742399999998</v>
      </c>
      <c r="H46" s="32">
        <f>IF(G46=0,"NA",IF(ISERROR(F46/G46-1),"NA",IF((F46/G46-1)&gt;200%,"NA",IF((F46/G46-1)&lt;-200%,"NA",(F46/G46-1)))))</f>
        <v>6.7690177750460379E-2</v>
      </c>
      <c r="I46" s="46">
        <f>IF(ISERROR(C46/F46),"NA",(C46/F46))</f>
        <v>0.61243579458899977</v>
      </c>
      <c r="J46" s="72">
        <f>IF(ISERROR(D46/G46),"NA",(D46/G46))</f>
        <v>1.5556227007302836</v>
      </c>
      <c r="K46" s="32">
        <f>IF(J46=0,"NA",IF(ISERROR(I46/J46-1),"NA",IF((I46/J46-1)&gt;200%,"NA",IF((I46/J46-1)&lt;-200%,"NA",(I46/J46-1)))))</f>
        <v>-0.60630826851427844</v>
      </c>
      <c r="L46" s="28"/>
      <c r="M46" s="130">
        <f ca="1">C46/driver!$O$58</f>
        <v>0.84658469731944463</v>
      </c>
      <c r="N46" s="131">
        <f ca="1">D46/driver!$O$57</f>
        <v>1.9596100118648641</v>
      </c>
      <c r="O46" s="32">
        <f ca="1">IF(N46=0,"NA",IF(ISERROR(M46/N46-1),"NA",IF((M46/N46-1)&gt;200%,"NA",IF((M46/N46-1)&lt;-200%,"NA",(M46/N46-1)))))</f>
        <v>-0.56798307204309917</v>
      </c>
      <c r="P46" s="130">
        <f ca="1">F46/driver!$O$58</f>
        <v>1.3823240000000001</v>
      </c>
      <c r="Q46" s="131">
        <f ca="1">G46/driver!$O$57</f>
        <v>1.2596949189189186</v>
      </c>
      <c r="R46" s="32">
        <f t="shared" ca="1" si="6"/>
        <v>9.7348238243528673E-2</v>
      </c>
    </row>
    <row r="47" spans="2:18">
      <c r="B47" s="34" t="s">
        <v>35</v>
      </c>
      <c r="C47" s="128">
        <f>SUM(C41:C46)</f>
        <v>211618.99946573778</v>
      </c>
      <c r="D47" s="129">
        <f>SUM(D41:D46)</f>
        <v>419068.4887058661</v>
      </c>
      <c r="E47" s="38">
        <f>IF(D47=0,"NA",IF(ISERROR(C47/D47-1),"NA",IF((C47/D47-1)&gt;200%,"NA",IF((C47/D47-1)&lt;-200%,"NA",(C47/D47-1)))))</f>
        <v>-0.49502526396283641</v>
      </c>
      <c r="F47" s="128">
        <f>SUM(F41:F46)</f>
        <v>43898.833650626271</v>
      </c>
      <c r="G47" s="129">
        <f>SUM(G41:G46)</f>
        <v>43735.565660999993</v>
      </c>
      <c r="H47" s="38">
        <f>IF(G47=0,"NA",IF(ISERROR(F47/G47-1),"NA",IF((F47/G47-1)&gt;200%,"NA",IF((F47/G47-1)&lt;-200%,"NA",(F47/G47-1)))))</f>
        <v>3.7330714067307369E-3</v>
      </c>
      <c r="I47" s="48">
        <f>IF(ISERROR(C47/F47),"NA",(C47/F47))</f>
        <v>4.8206064231667529</v>
      </c>
      <c r="J47" s="49">
        <f>IF(ISERROR(D47/G47),"NA",(D47/G47))</f>
        <v>9.5818696379536963</v>
      </c>
      <c r="K47" s="38">
        <f>IF(J47=0,"NA",IF(ISERROR(I47/J47-1),"NA",IF((I47/J47-1)&gt;200%,"NA",IF((I47/J47-1)&lt;-200%,"NA",(I47/J47-1)))))</f>
        <v>-0.49690335964576515</v>
      </c>
      <c r="L47" s="36"/>
      <c r="M47" s="132">
        <f ca="1">C47/driver!$O$58</f>
        <v>2939.1527703574693</v>
      </c>
      <c r="N47" s="133">
        <f ca="1">D47/driver!$O$57</f>
        <v>5663.0876852144065</v>
      </c>
      <c r="O47" s="38">
        <f ca="1">IF(N47=0,"NA",IF(ISERROR(M47/N47-1),"NA",IF((M47/N47-1)&gt;200%,"NA",IF((M47/N47-1)&lt;-200%,"NA",(M47/N47-1)))))</f>
        <v>-0.48099818796180416</v>
      </c>
      <c r="P47" s="132">
        <f ca="1">F47/driver!$O$58</f>
        <v>609.70602292536489</v>
      </c>
      <c r="Q47" s="133">
        <f ca="1">G47/driver!$O$57</f>
        <v>591.02115758108096</v>
      </c>
      <c r="R47" s="38">
        <f t="shared" ca="1" si="6"/>
        <v>3.1614545612473455E-2</v>
      </c>
    </row>
    <row r="48" spans="2:18" ht="15.75" thickBot="1">
      <c r="B48" s="66" t="s">
        <v>36</v>
      </c>
      <c r="C48" s="113">
        <f>'Acum 6'!C48-'Trimestre 1'!C48</f>
        <v>205248.113414252</v>
      </c>
      <c r="D48" s="114">
        <f>'Acum 6'!D48-'Trimestre 1'!D48</f>
        <v>0</v>
      </c>
      <c r="E48" s="101" t="str">
        <f>IF(D48=0,"NA",IF(ISERROR(C48/D48-1),"NA",IF((C48/D48-1)&gt;200%,"NA",IF((C48/D48-1)&lt;-200%,"NA",(C48/D48-1)))))</f>
        <v>NA</v>
      </c>
      <c r="F48" s="113">
        <f>'Acum 6'!F48-'Trimestre 1'!F48</f>
        <v>37869.422021627004</v>
      </c>
      <c r="G48" s="114">
        <f>'Acum 6'!G48-'Trimestre 1'!G48</f>
        <v>0</v>
      </c>
      <c r="H48" s="101" t="str">
        <f>IF(G48=0,"NA",IF(ISERROR(F48/G48-1),"NA",IF((F48/G48-1)&gt;200%,"NA",IF((F48/G48-1)&lt;-200%,"NA",(F48/G48-1)))))</f>
        <v>NA</v>
      </c>
      <c r="I48" s="42">
        <f>IF(ISERROR(C48/F48),"NA",(C48/F48))</f>
        <v>5.4198903087835886</v>
      </c>
      <c r="J48" s="109" t="str">
        <f>IF(ISERROR(D48/G48),"NA",(D48/G48))</f>
        <v>NA</v>
      </c>
      <c r="K48" s="101" t="str">
        <f>IF(J48=0,"NA",IF(ISERROR(I48/J48-1),"NA",IF((I48/J48-1)&gt;200%,"NA",IF((I48/J48-1)&lt;-200%,"NA",(I48/J48-1)))))</f>
        <v>NA</v>
      </c>
      <c r="L48" s="26"/>
      <c r="M48" s="118">
        <f ca="1">C48/driver!$O$58</f>
        <v>2850.668241864611</v>
      </c>
      <c r="N48" s="119">
        <f ca="1">D48/driver!$O$57</f>
        <v>0</v>
      </c>
      <c r="O48" s="96" t="str">
        <f ca="1">IF(N48=0,"NA",IF(ISERROR(M48/N48-1),"NA",IF((M48/N48-1)&gt;200%,"NA",IF((M48/N48-1)&lt;-200%,"NA",(M48/N48-1)))))</f>
        <v>NA</v>
      </c>
      <c r="P48" s="118">
        <f ca="1">F48/driver!$O$58</f>
        <v>525.96419474481945</v>
      </c>
      <c r="Q48" s="119">
        <f ca="1">G48/driver!$O$57</f>
        <v>0</v>
      </c>
      <c r="R48" s="101" t="str">
        <f t="shared" ca="1" si="6"/>
        <v>NA</v>
      </c>
    </row>
    <row r="49" spans="2:18" s="2" customFormat="1" ht="15.75" thickTop="1">
      <c r="B49" s="68" t="s">
        <v>7</v>
      </c>
      <c r="C49" s="115">
        <f>SUM(C47:C48)</f>
        <v>416867.11287998979</v>
      </c>
      <c r="D49" s="117">
        <f>SUM(D47:D48)</f>
        <v>419068.4887058661</v>
      </c>
      <c r="E49" s="23">
        <f>IF(D49=0,"NA",IF(ISERROR(C49/D49-1),"NA",IF((C49/D49-1)&gt;200%,"NA",IF((C49/D49-1)&lt;-200%,"NA",(C49/D49-1)))))</f>
        <v>-5.2530216067412372E-3</v>
      </c>
      <c r="F49" s="115">
        <f>SUM(F47:F48)</f>
        <v>81768.255672253275</v>
      </c>
      <c r="G49" s="117">
        <f>SUM(G47:G48)</f>
        <v>43735.565660999993</v>
      </c>
      <c r="H49" s="23">
        <f>IF(G49=0,"NA",IF(ISERROR(F49/G49-1),"NA",IF((F49/G49-1)&gt;200%,"NA",IF((F49/G49-1)&lt;-200%,"NA",(F49/G49-1)))))</f>
        <v>0.86960553582522659</v>
      </c>
      <c r="I49" s="44">
        <f>IF(ISERROR(C49/F49),"NA",(C49/F49))</f>
        <v>5.0981534270572295</v>
      </c>
      <c r="J49" s="45">
        <f>IF(ISERROR(D49/G49),"NA",(D49/G49))</f>
        <v>9.5818696379536963</v>
      </c>
      <c r="K49" s="23">
        <f>IF(J49=0,"NA",IF(ISERROR(I49/J49-1),"NA",IF((I49/J49-1)&gt;200%,"NA",IF((I49/J49-1)&lt;-200%,"NA",(I49/J49-1)))))</f>
        <v>-0.46793750909911247</v>
      </c>
      <c r="L49" s="70"/>
      <c r="M49" s="120">
        <f ca="1">C49/driver!$O$58</f>
        <v>5789.8210122220808</v>
      </c>
      <c r="N49" s="120">
        <f ca="1">D49/driver!$O$57</f>
        <v>5663.0876852144065</v>
      </c>
      <c r="O49" s="25">
        <f ca="1">IF(N49=0,"NA",IF(ISERROR(M49/N49-1),"NA",IF((M49/N49-1)&gt;200%,"NA",IF((M49/N49-1)&lt;-200%,"NA",(M49/N49-1)))))</f>
        <v>2.2378838904182796E-2</v>
      </c>
      <c r="P49" s="120">
        <f ca="1">F49/driver!$O$58</f>
        <v>1135.6702176701845</v>
      </c>
      <c r="Q49" s="120">
        <f ca="1">G49/driver!$O$57</f>
        <v>591.02115758108096</v>
      </c>
      <c r="R49" s="23">
        <f t="shared" ca="1" si="6"/>
        <v>0.92153902293148326</v>
      </c>
    </row>
    <row r="50" spans="2:18" s="2" customFormat="1">
      <c r="B50" s="69"/>
      <c r="C50" s="4"/>
      <c r="D50" s="4"/>
      <c r="E50" s="13"/>
      <c r="F50" s="4"/>
      <c r="G50" s="4"/>
      <c r="H50" s="13"/>
      <c r="I50" s="50"/>
      <c r="J50" s="49"/>
      <c r="K50" s="13"/>
      <c r="L50" s="82"/>
      <c r="M50" s="37"/>
      <c r="N50" s="37"/>
      <c r="O50" s="13"/>
      <c r="P50" s="37"/>
      <c r="Q50" s="37"/>
      <c r="R50" s="13"/>
    </row>
    <row r="51" spans="2:18">
      <c r="B51" s="55" t="s">
        <v>44</v>
      </c>
      <c r="C51" s="56" t="s">
        <v>33</v>
      </c>
      <c r="D51" s="57"/>
      <c r="E51" s="58"/>
      <c r="F51" s="56" t="s">
        <v>26</v>
      </c>
      <c r="G51" s="57"/>
      <c r="H51" s="58"/>
      <c r="I51" s="56" t="s">
        <v>34</v>
      </c>
      <c r="J51" s="16"/>
      <c r="K51" s="17"/>
      <c r="L51" s="70"/>
      <c r="M51" s="59" t="s">
        <v>28</v>
      </c>
      <c r="N51" s="57"/>
      <c r="O51" s="58"/>
      <c r="P51" s="56" t="s">
        <v>29</v>
      </c>
      <c r="Q51" s="57"/>
      <c r="R51" s="58"/>
    </row>
    <row r="52" spans="2:18" s="6" customFormat="1" ht="12.75">
      <c r="B52" s="60" t="s">
        <v>9</v>
      </c>
      <c r="C52" s="61">
        <v>2014</v>
      </c>
      <c r="D52" s="62">
        <v>2013</v>
      </c>
      <c r="E52" s="63" t="s">
        <v>31</v>
      </c>
      <c r="F52" s="61">
        <v>2014</v>
      </c>
      <c r="G52" s="62">
        <v>2013</v>
      </c>
      <c r="H52" s="63" t="s">
        <v>31</v>
      </c>
      <c r="I52" s="61">
        <v>2014</v>
      </c>
      <c r="J52" s="62">
        <v>2013</v>
      </c>
      <c r="K52" s="63" t="s">
        <v>31</v>
      </c>
      <c r="L52" s="70"/>
      <c r="M52" s="61">
        <v>2014</v>
      </c>
      <c r="N52" s="62">
        <v>2013</v>
      </c>
      <c r="O52" s="63" t="s">
        <v>31</v>
      </c>
      <c r="P52" s="61">
        <v>2014</v>
      </c>
      <c r="Q52" s="62">
        <v>2013</v>
      </c>
      <c r="R52" s="63" t="s">
        <v>31</v>
      </c>
    </row>
    <row r="53" spans="2:18">
      <c r="B53" s="64" t="s">
        <v>5</v>
      </c>
      <c r="C53" s="111">
        <f>'Acum 6'!C53-'Trimestre 1'!C53</f>
        <v>461.37923883007591</v>
      </c>
      <c r="D53" s="110">
        <f>'Acum 6'!D53-'Trimestre 1'!D53</f>
        <v>463.57705405946336</v>
      </c>
      <c r="E53" s="20">
        <f>IF(D53=0,"NA",IF(ISERROR(C53/D53-1),"NA",IF((C53/D53-1)&gt;200%,"NA",IF((C53/D53-1)&lt;-200%,"NA",(C53/D53-1)))))</f>
        <v>-4.7409922690123674E-3</v>
      </c>
      <c r="F53" s="111">
        <f>'Acum 6'!F53-'Trimestre 1'!F53</f>
        <v>52.493755000000007</v>
      </c>
      <c r="G53" s="112">
        <f>'Acum 6'!G53-'Trimestre 1'!G53</f>
        <v>55.250190000000003</v>
      </c>
      <c r="H53" s="20">
        <f>IF(G53=0,"NA",IF(ISERROR(F53/G53-1),"NA",IF((F53/G53-1)&gt;200%,"NA",IF((F53/G53-1)&lt;-200%,"NA",(F53/G53-1)))))</f>
        <v>-4.9890054676735018E-2</v>
      </c>
      <c r="I53" s="40">
        <f>IF(ISERROR(C53/F53),"NA",(C53/F53))</f>
        <v>8.7892214765370831</v>
      </c>
      <c r="J53" s="41">
        <f>IF(ISERROR(D53/G53),"NA",(D53/G53))</f>
        <v>8.3905060608744204</v>
      </c>
      <c r="K53" s="20">
        <f>IF(J53=0,"NA",IF(ISERROR(I53/J53-1),"NA",IF((I53/J53-1)&gt;200%,"NA",IF((I53/J53-1)&lt;-200%,"NA",(I53/J53-1)))))</f>
        <v>4.751982928918963E-2</v>
      </c>
      <c r="L53" s="26"/>
      <c r="M53" s="118">
        <f ca="1">C53/driver!$O$58</f>
        <v>6.4080449837510542</v>
      </c>
      <c r="N53" s="119">
        <f ca="1">D53/driver!$O$57</f>
        <v>6.2645547845873431</v>
      </c>
      <c r="O53" s="20">
        <f ca="1">IF(N53=0,"NA",IF(ISERROR(M53/N53-1),"NA",IF((M53/N53-1)&gt;200%,"NA",IF((M53/N53-1)&lt;-200%,"NA",(M53/N53-1)))))</f>
        <v>2.2905091279070477E-2</v>
      </c>
      <c r="P53" s="118">
        <f ca="1">F53/driver!$O$58</f>
        <v>0.72907993055555564</v>
      </c>
      <c r="Q53" s="119">
        <f ca="1">G53/driver!$O$57</f>
        <v>0.74662418918918927</v>
      </c>
      <c r="R53" s="20">
        <f t="shared" ref="R53:R61" ca="1" si="7">IF(Q53=0,"NA",IF(ISERROR(P53/Q53-1),"NA",IF((P53/Q53-1)&gt;200%,"NA",IF((P53/Q53-1)&lt;-200%,"NA",(P53/Q53-1)))))</f>
        <v>-2.3498111751088735E-2</v>
      </c>
    </row>
    <row r="54" spans="2:18" ht="15.75" thickBot="1">
      <c r="B54" s="105" t="s">
        <v>0</v>
      </c>
      <c r="C54" s="113">
        <f>'Acum 6'!C54-'Trimestre 1'!C54</f>
        <v>448.4525444861747</v>
      </c>
      <c r="D54" s="114">
        <f>'Acum 6'!D54-'Trimestre 1'!D54</f>
        <v>168.15526345541497</v>
      </c>
      <c r="E54" s="101">
        <f>IF(D54=0,"NA",IF(ISERROR(C54/D54-1),"NA",IF((C54/D54-1)&gt;200%,"NA",IF((C54/D54-1)&lt;-200%,"NA",(C54/D54-1)))))</f>
        <v>1.6668956729093307</v>
      </c>
      <c r="F54" s="113">
        <f>'Acum 6'!F54-'Trimestre 1'!F54</f>
        <v>1118.3789999999999</v>
      </c>
      <c r="G54" s="114">
        <f>'Acum 6'!G54-'Trimestre 1'!G54</f>
        <v>827.78099999999995</v>
      </c>
      <c r="H54" s="101">
        <f>IF(G54=0,"NA",IF(ISERROR(F54/G54-1),"NA",IF((F54/G54-1)&gt;200%,"NA",IF((F54/G54-1)&lt;-200%,"NA",(F54/G54-1)))))</f>
        <v>0.35105662004805627</v>
      </c>
      <c r="I54" s="42">
        <f>IF(ISERROR(C54/F54),"NA",(C54/F54))</f>
        <v>0.40098441090737108</v>
      </c>
      <c r="J54" s="67">
        <f>IF(ISERROR(D54/G54),"NA",(D54/G54))</f>
        <v>0.20313979597914783</v>
      </c>
      <c r="K54" s="101">
        <f>IF(J54=0,"NA",IF(ISERROR(I54/J54-1),"NA",IF((I54/J54-1)&gt;200%,"NA",IF((I54/J54-1)&lt;-200%,"NA",(I54/J54-1)))))</f>
        <v>0.97393331510745385</v>
      </c>
      <c r="L54" s="26"/>
      <c r="M54" s="138">
        <f ca="1">C54/driver!$O$58</f>
        <v>6.228507562307982</v>
      </c>
      <c r="N54" s="134">
        <f ca="1">D54/driver!$O$57</f>
        <v>2.272368425073175</v>
      </c>
      <c r="O54" s="101">
        <f ca="1">IF(N54=0,"NA",IF(ISERROR(M54/N54-1),"NA",IF((M54/N54-1)&gt;200%,"NA",IF((M54/N54-1)&lt;-200%,"NA",(M54/N54-1)))))</f>
        <v>1.7409761082679234</v>
      </c>
      <c r="P54" s="138">
        <f ca="1">F54/driver!$O$58</f>
        <v>15.533041666666666</v>
      </c>
      <c r="Q54" s="134">
        <f ca="1">G54/driver!$O$57</f>
        <v>11.186229729729728</v>
      </c>
      <c r="R54" s="21">
        <f t="shared" ca="1" si="7"/>
        <v>0.38858597060494682</v>
      </c>
    </row>
    <row r="55" spans="2:18" ht="15.75" hidden="1" customHeight="1" thickTop="1">
      <c r="B55" s="64" t="s">
        <v>4</v>
      </c>
      <c r="C55" s="111">
        <f>'Acum 6'!C55-'Trimestre 1'!C55</f>
        <v>0</v>
      </c>
      <c r="D55" s="112">
        <f>'Acum 6'!D55-'Trimestre 1'!D55</f>
        <v>0</v>
      </c>
      <c r="E55" s="20" t="str">
        <f>IF(D55=0,"NA",IF(ISERROR(C55/D55-1),"NA",IF((C55/D55-1)&gt;200%,"NA",IF((C55/D55-1)&lt;-200%,"NA",(C55/D55-1)))))</f>
        <v>NA</v>
      </c>
      <c r="F55" s="111">
        <f>'Acum 6'!F55-'Trimestre 1'!F55</f>
        <v>0</v>
      </c>
      <c r="G55" s="112">
        <f>'Acum 6'!G55-'Trimestre 1'!G55</f>
        <v>0</v>
      </c>
      <c r="H55" s="20" t="str">
        <f>IF(G55=0,"NA",IF(ISERROR(F55/G55-1),"NA",IF((F55/G55-1)&gt;200%,"NA",IF((F55/G55-1)&lt;-200%,"NA",(F55/G55-1)))))</f>
        <v>NA</v>
      </c>
      <c r="I55" s="40" t="str">
        <f>IF(ISERROR(C55/F55),"NA",(C55/F55))</f>
        <v>NA</v>
      </c>
      <c r="J55" s="65" t="str">
        <f>IF(ISERROR(D55/G55),"NA",(D55/G55))</f>
        <v>NA</v>
      </c>
      <c r="K55" s="20" t="str">
        <f>IF(J55=0,"NA",IF(ISERROR(I55/J55-1),"NA",IF((I55/J55-1)&gt;200%,"NA",IF((I55/J55-1)&lt;-200%,"NA",(I55/J55-1)))))</f>
        <v>NA</v>
      </c>
      <c r="L55" s="26"/>
      <c r="M55" s="118">
        <f ca="1">C55/driver!$O$58</f>
        <v>0</v>
      </c>
      <c r="N55" s="119">
        <f ca="1">D55/driver!$O$57</f>
        <v>0</v>
      </c>
      <c r="O55" s="20" t="str">
        <f ca="1">IF(N55=0,"NA",IF(ISERROR(M55/N55-1),"NA",IF((M55/N55-1)&gt;200%,"NA",IF((M55/N55-1)&lt;-200%,"NA",(M55/N55-1)))))</f>
        <v>NA</v>
      </c>
      <c r="P55" s="118">
        <f ca="1">F55/driver!$O$58</f>
        <v>0</v>
      </c>
      <c r="Q55" s="119">
        <f ca="1">G55/driver!$O$57</f>
        <v>0</v>
      </c>
      <c r="R55" s="20" t="str">
        <f t="shared" ca="1" si="7"/>
        <v>NA</v>
      </c>
    </row>
    <row r="56" spans="2:18" ht="15" hidden="1" customHeight="1">
      <c r="B56" s="64" t="s">
        <v>1</v>
      </c>
      <c r="C56" s="111">
        <f>'Acum 6'!C56-'Trimestre 1'!C56</f>
        <v>0</v>
      </c>
      <c r="D56" s="112">
        <f>'Acum 6'!D56-'Trimestre 1'!D56</f>
        <v>0</v>
      </c>
      <c r="E56" s="20" t="str">
        <f>IF(D56=0,"NA",IF(ISERROR(C56/D56-1),"NA",IF((C56/D56-1)&gt;200%,"NA",IF((C56/D56-1)&lt;-200%,"NA",(C56/D56-1)))))</f>
        <v>NA</v>
      </c>
      <c r="F56" s="111">
        <f>'Acum 6'!F56-'Trimestre 1'!F56</f>
        <v>0</v>
      </c>
      <c r="G56" s="112">
        <f>'Acum 6'!G56-'Trimestre 1'!G56</f>
        <v>0</v>
      </c>
      <c r="H56" s="20" t="str">
        <f>IF(G56=0,"NA",IF(ISERROR(F56/G56-1),"NA",IF((F56/G56-1)&gt;200%,"NA",IF((F56/G56-1)&lt;-200%,"NA",(F56/G56-1)))))</f>
        <v>NA</v>
      </c>
      <c r="I56" s="40" t="str">
        <f>IF(ISERROR(C56/F56),"NA",(C56/F56))</f>
        <v>NA</v>
      </c>
      <c r="J56" s="65" t="str">
        <f>IF(ISERROR(D56/G56),"NA",(D56/G56))</f>
        <v>NA</v>
      </c>
      <c r="K56" s="20" t="str">
        <f>IF(J56=0,"NA",IF(ISERROR(I56/J56-1),"NA",IF((I56/J56-1)&gt;200%,"NA",IF((I56/J56-1)&lt;-200%,"NA",(I56/J56-1)))))</f>
        <v>NA</v>
      </c>
      <c r="L56" s="26"/>
      <c r="M56" s="118">
        <f ca="1">C56/driver!$O$58</f>
        <v>0</v>
      </c>
      <c r="N56" s="119">
        <f ca="1">D56/driver!$O$57</f>
        <v>0</v>
      </c>
      <c r="O56" s="20" t="str">
        <f ca="1">IF(N56=0,"NA",IF(ISERROR(M56/N56-1),"NA",IF((M56/N56-1)&gt;200%,"NA",IF((M56/N56-1)&lt;-200%,"NA",(M56/N56-1)))))</f>
        <v>NA</v>
      </c>
      <c r="P56" s="118">
        <f ca="1">F56/driver!$O$58</f>
        <v>0</v>
      </c>
      <c r="Q56" s="119">
        <f ca="1">G56/driver!$O$57</f>
        <v>0</v>
      </c>
      <c r="R56" s="20" t="str">
        <f t="shared" ca="1" si="7"/>
        <v>NA</v>
      </c>
    </row>
    <row r="57" spans="2:18" ht="15" hidden="1" customHeight="1">
      <c r="B57" s="19" t="s">
        <v>2</v>
      </c>
      <c r="C57" s="111">
        <f>'Acum 6'!C57-'Trimestre 1'!C57</f>
        <v>0</v>
      </c>
      <c r="D57" s="112">
        <f>'Acum 6'!D57-'Trimestre 1'!D57</f>
        <v>0</v>
      </c>
      <c r="E57" s="20" t="str">
        <f>IF(D57=0,"NA",IF(ISERROR(C57/D57-1),"NA",IF((C57/D57-1)&gt;200%,"NA",IF((C57/D57-1)&lt;-200%,"NA",(C57/D57-1)))))</f>
        <v>NA</v>
      </c>
      <c r="F57" s="111">
        <f>'Acum 6'!F57-'Trimestre 1'!F57</f>
        <v>0</v>
      </c>
      <c r="G57" s="112">
        <f>'Acum 6'!G57-'Trimestre 1'!G57</f>
        <v>0</v>
      </c>
      <c r="H57" s="20" t="str">
        <f>IF(G57=0,"NA",IF(ISERROR(F57/G57-1),"NA",IF((F57/G57-1)&gt;200%,"NA",IF((F57/G57-1)&lt;-200%,"NA",(F57/G57-1)))))</f>
        <v>NA</v>
      </c>
      <c r="I57" s="40" t="str">
        <f>IF(ISERROR(C57/F57),"NA",(C57/F57))</f>
        <v>NA</v>
      </c>
      <c r="J57" s="65" t="str">
        <f>IF(ISERROR(D57/G57),"NA",(D57/G57))</f>
        <v>NA</v>
      </c>
      <c r="K57" s="20" t="str">
        <f>IF(J57=0,"NA",IF(ISERROR(I57/J57-1),"NA",IF((I57/J57-1)&gt;200%,"NA",IF((I57/J57-1)&lt;-200%,"NA",(I57/J57-1)))))</f>
        <v>NA</v>
      </c>
      <c r="L57" s="26"/>
      <c r="M57" s="118">
        <f ca="1">C57/driver!$O$58</f>
        <v>0</v>
      </c>
      <c r="N57" s="119">
        <f ca="1">D57/driver!$O$57</f>
        <v>0</v>
      </c>
      <c r="O57" s="20" t="str">
        <f ca="1">IF(N57=0,"NA",IF(ISERROR(M57/N57-1),"NA",IF((M57/N57-1)&gt;200%,"NA",IF((M57/N57-1)&lt;-200%,"NA",(M57/N57-1)))))</f>
        <v>NA</v>
      </c>
      <c r="P57" s="118">
        <f ca="1">F57/driver!$O$58</f>
        <v>0</v>
      </c>
      <c r="Q57" s="119">
        <f ca="1">G57/driver!$O$57</f>
        <v>0</v>
      </c>
      <c r="R57" s="20" t="str">
        <f t="shared" ca="1" si="7"/>
        <v>NA</v>
      </c>
    </row>
    <row r="58" spans="2:18" ht="15" hidden="1" customHeight="1">
      <c r="B58" s="83" t="s">
        <v>6</v>
      </c>
      <c r="C58" s="126">
        <f>'Acum 6'!C58-'Trimestre 1'!C58</f>
        <v>0</v>
      </c>
      <c r="D58" s="127">
        <f>'Acum 6'!D58-'Trimestre 1'!D58</f>
        <v>0</v>
      </c>
      <c r="E58" s="32" t="str">
        <f>IF(D58=0,"NA",IF(ISERROR(C58/D58-1),"NA",IF((C58/D58-1)&gt;200%,"NA",IF((C58/D58-1)&lt;-200%,"NA",(C58/D58-1)))))</f>
        <v>NA</v>
      </c>
      <c r="F58" s="126">
        <f>'Acum 6'!F58-'Trimestre 1'!F58</f>
        <v>0</v>
      </c>
      <c r="G58" s="127">
        <f>'Acum 6'!G58-'Trimestre 1'!G58</f>
        <v>0</v>
      </c>
      <c r="H58" s="32" t="str">
        <f>IF(G58=0,"NA",IF(ISERROR(F58/G58-1),"NA",IF((F58/G58-1)&gt;200%,"NA",IF((F58/G58-1)&lt;-200%,"NA",(F58/G58-1)))))</f>
        <v>NA</v>
      </c>
      <c r="I58" s="46" t="str">
        <f>IF(ISERROR(C58/F58),"NA",(C58/F58))</f>
        <v>NA</v>
      </c>
      <c r="J58" s="72" t="str">
        <f>IF(ISERROR(D58/G58),"NA",(D58/G58))</f>
        <v>NA</v>
      </c>
      <c r="K58" s="32" t="str">
        <f>IF(J58=0,"NA",IF(ISERROR(I58/J58-1),"NA",IF((I58/J58-1)&gt;200%,"NA",IF((I58/J58-1)&lt;-200%,"NA",(I58/J58-1)))))</f>
        <v>NA</v>
      </c>
      <c r="L58" s="28"/>
      <c r="M58" s="130">
        <f ca="1">C58/driver!$O$58</f>
        <v>0</v>
      </c>
      <c r="N58" s="131">
        <f ca="1">D58/driver!$O$57</f>
        <v>0</v>
      </c>
      <c r="O58" s="32" t="str">
        <f ca="1">IF(N58=0,"NA",IF(ISERROR(M58/N58-1),"NA",IF((M58/N58-1)&gt;200%,"NA",IF((M58/N58-1)&lt;-200%,"NA",(M58/N58-1)))))</f>
        <v>NA</v>
      </c>
      <c r="P58" s="130">
        <f ca="1">F58/driver!$O$58</f>
        <v>0</v>
      </c>
      <c r="Q58" s="131">
        <f ca="1">G58/driver!$O$57</f>
        <v>0</v>
      </c>
      <c r="R58" s="32" t="str">
        <f t="shared" ca="1" si="7"/>
        <v>NA</v>
      </c>
    </row>
    <row r="59" spans="2:18" ht="15" hidden="1" customHeight="1">
      <c r="B59" s="34" t="s">
        <v>35</v>
      </c>
      <c r="C59" s="128">
        <f>SUM(C53:C58)</f>
        <v>909.83178331625061</v>
      </c>
      <c r="D59" s="129">
        <f>SUM(D53:D58)</f>
        <v>631.73231751487833</v>
      </c>
      <c r="E59" s="38">
        <f>IF(D59=0,"NA",IF(ISERROR(C59/D59-1),"NA",IF((C59/D59-1)&gt;200%,"NA",IF((C59/D59-1)&lt;-200%,"NA",(C59/D59-1)))))</f>
        <v>0.4402172535598079</v>
      </c>
      <c r="F59" s="128">
        <f>SUM(F53:F58)</f>
        <v>1170.8727549999999</v>
      </c>
      <c r="G59" s="129">
        <f>SUM(G53:G58)</f>
        <v>883.03118999999992</v>
      </c>
      <c r="H59" s="38">
        <f>IF(G59=0,"NA",IF(ISERROR(F59/G59-1),"NA",IF((F59/G59-1)&gt;200%,"NA",IF((F59/G59-1)&lt;-200%,"NA",(F59/G59-1)))))</f>
        <v>0.32596987315929349</v>
      </c>
      <c r="I59" s="48">
        <f>IF(ISERROR(C59/F59),"NA",(C59/F59))</f>
        <v>0.77705436344895629</v>
      </c>
      <c r="J59" s="49">
        <f>IF(ISERROR(D59/G59),"NA",(D59/G59))</f>
        <v>0.71541336780513765</v>
      </c>
      <c r="K59" s="38">
        <f>IF(J59=0,"NA",IF(ISERROR(I59/J59-1),"NA",IF((I59/J59-1)&gt;200%,"NA",IF((I59/J59-1)&lt;-200%,"NA",(I59/J59-1)))))</f>
        <v>8.6161369660915144E-2</v>
      </c>
      <c r="L59" s="36"/>
      <c r="M59" s="132">
        <f ca="1">C59/driver!$O$58</f>
        <v>12.636552546059036</v>
      </c>
      <c r="N59" s="133">
        <f ca="1">D59/driver!$O$57</f>
        <v>8.5369232096605181</v>
      </c>
      <c r="O59" s="38">
        <f ca="1">IF(N59=0,"NA",IF(ISERROR(M59/N59-1),"NA",IF((M59/N59-1)&gt;200%,"NA",IF((M59/N59-1)&lt;-200%,"NA",(M59/N59-1)))))</f>
        <v>0.48022328838091366</v>
      </c>
      <c r="P59" s="132">
        <f ca="1">F59/driver!$O$58</f>
        <v>16.262121597222219</v>
      </c>
      <c r="Q59" s="133">
        <f ca="1">G59/driver!$O$57</f>
        <v>11.932853918918918</v>
      </c>
      <c r="R59" s="38">
        <f t="shared" ca="1" si="7"/>
        <v>0.36280236963594037</v>
      </c>
    </row>
    <row r="60" spans="2:18" ht="15.75" hidden="1" customHeight="1" thickBot="1">
      <c r="B60" s="66" t="s">
        <v>36</v>
      </c>
      <c r="C60" s="113">
        <f>'Acum 6'!C60-'Trimestre 1'!C60</f>
        <v>0</v>
      </c>
      <c r="D60" s="114">
        <f>'Acum 6'!D60-'Trimestre 1'!D60</f>
        <v>0</v>
      </c>
      <c r="E60" s="21" t="str">
        <f>IF(D60=0,"NA",IF(ISERROR(C60/D60-1),"NA",IF((C60/D60-1)&gt;200%,"NA",IF((C60/D60-1)&lt;-200%,"NA",(C60/D60-1)))))</f>
        <v>NA</v>
      </c>
      <c r="F60" s="113">
        <f>'Acum 6'!F60-'Trimestre 1'!F60</f>
        <v>0</v>
      </c>
      <c r="G60" s="114">
        <f>'Acum 6'!G60-'Trimestre 1'!G60</f>
        <v>0</v>
      </c>
      <c r="H60" s="21" t="str">
        <f>IF(G60=0,"NA",IF(ISERROR(F60/G60-1),"NA",IF((F60/G60-1)&gt;200%,"NA",IF((F60/G60-1)&lt;-200%,"NA",(F60/G60-1)))))</f>
        <v>NA</v>
      </c>
      <c r="I60" s="42" t="str">
        <f>IF(ISERROR(C60/F60),"NA",(C60/F60))</f>
        <v>NA</v>
      </c>
      <c r="J60" s="67" t="str">
        <f>IF(ISERROR(D60/G60),"NA",(D60/G60))</f>
        <v>NA</v>
      </c>
      <c r="K60" s="21" t="str">
        <f>IF(J60=0,"NA",IF(ISERROR(I60/J60-1),"NA",IF((I60/J60-1)&gt;200%,"NA",IF((I60/J60-1)&lt;-200%,"NA",(I60/J60-1)))))</f>
        <v>NA</v>
      </c>
      <c r="L60" s="26"/>
      <c r="M60" s="118">
        <f ca="1">C60/driver!$O$58</f>
        <v>0</v>
      </c>
      <c r="N60" s="119"/>
      <c r="O60" s="20" t="str">
        <f>IF(N60=0,"NA",IF(ISERROR(M60/N60-1),"NA",IF((M60/N60-1)&gt;200%,"NA",IF((M60/N60-1)&lt;-200%,"NA",(M60/N60-1)))))</f>
        <v>NA</v>
      </c>
      <c r="P60" s="118">
        <f ca="1">F60/driver!$O$58</f>
        <v>0</v>
      </c>
      <c r="Q60" s="119"/>
      <c r="R60" s="21" t="str">
        <f t="shared" si="7"/>
        <v>NA</v>
      </c>
    </row>
    <row r="61" spans="2:18" s="2" customFormat="1" ht="15.75" thickTop="1">
      <c r="B61" s="68" t="s">
        <v>7</v>
      </c>
      <c r="C61" s="115">
        <f>SUM(C59:C60)</f>
        <v>909.83178331625061</v>
      </c>
      <c r="D61" s="117">
        <f>SUM(D59:D60)</f>
        <v>631.73231751487833</v>
      </c>
      <c r="E61" s="23">
        <f>IF(D61=0,"NA",IF(ISERROR(C61/D61-1),"NA",IF((C61/D61-1)&gt;200%,"NA",IF((C61/D61-1)&lt;-200%,"NA",(C61/D61-1)))))</f>
        <v>0.4402172535598079</v>
      </c>
      <c r="F61" s="115">
        <f>SUM(F59:F60)</f>
        <v>1170.8727549999999</v>
      </c>
      <c r="G61" s="117">
        <f>SUM(G59:G60)</f>
        <v>883.03118999999992</v>
      </c>
      <c r="H61" s="99">
        <f>IF(G61=0,"NA",IF(ISERROR(F61/G61-1),"NA",IF((F61/G61-1)&gt;200%,"NA",IF((F61/G61-1)&lt;-200%,"NA",(F61/G61-1)))))</f>
        <v>0.32596987315929349</v>
      </c>
      <c r="I61" s="44">
        <f>IF(ISERROR(C61/F61),"NA",(C61/F61))</f>
        <v>0.77705436344895629</v>
      </c>
      <c r="J61" s="45">
        <f>IF(ISERROR(D61/G61),"NA",(D61/G61))</f>
        <v>0.71541336780513765</v>
      </c>
      <c r="K61" s="99">
        <f>IF(J61=0,"NA",IF(ISERROR(I61/J61-1),"NA",IF((I61/J61-1)&gt;200%,"NA",IF((I61/J61-1)&lt;-200%,"NA",(I61/J61-1)))))</f>
        <v>8.6161369660915144E-2</v>
      </c>
      <c r="L61" s="70"/>
      <c r="M61" s="120">
        <f ca="1">C61/driver!$O$58</f>
        <v>12.636552546059036</v>
      </c>
      <c r="N61" s="120">
        <f ca="1">D61/driver!$O$57</f>
        <v>8.5369232096605181</v>
      </c>
      <c r="O61" s="25">
        <f ca="1">IF(N61=0,"NA",IF(ISERROR(M61/N61-1),"NA",IF((M61/N61-1)&gt;200%,"NA",IF((M61/N61-1)&lt;-200%,"NA",(M61/N61-1)))))</f>
        <v>0.48022328838091366</v>
      </c>
      <c r="P61" s="120">
        <f ca="1">F61/driver!$O$58</f>
        <v>16.262121597222219</v>
      </c>
      <c r="Q61" s="120">
        <f ca="1">G61/driver!$O$57</f>
        <v>11.932853918918918</v>
      </c>
      <c r="R61" s="23">
        <f t="shared" ca="1" si="7"/>
        <v>0.36280236963594037</v>
      </c>
    </row>
    <row r="62" spans="2:18">
      <c r="L62" s="26"/>
    </row>
    <row r="63" spans="2:18">
      <c r="B63" s="73" t="s">
        <v>45</v>
      </c>
      <c r="C63" s="74" t="s">
        <v>33</v>
      </c>
      <c r="D63" s="75"/>
      <c r="E63" s="76"/>
      <c r="F63" s="74" t="s">
        <v>26</v>
      </c>
      <c r="G63" s="75"/>
      <c r="H63" s="76"/>
      <c r="I63" s="74" t="s">
        <v>34</v>
      </c>
      <c r="J63" s="51"/>
      <c r="K63" s="52"/>
      <c r="L63" s="70"/>
      <c r="M63" s="77" t="s">
        <v>28</v>
      </c>
      <c r="N63" s="75"/>
      <c r="O63" s="76"/>
      <c r="P63" s="74" t="s">
        <v>29</v>
      </c>
      <c r="Q63" s="75"/>
      <c r="R63" s="76"/>
    </row>
    <row r="64" spans="2:18" s="6" customFormat="1" ht="12.75">
      <c r="B64" s="78" t="s">
        <v>9</v>
      </c>
      <c r="C64" s="79">
        <v>2014</v>
      </c>
      <c r="D64" s="80">
        <v>2013</v>
      </c>
      <c r="E64" s="81" t="s">
        <v>31</v>
      </c>
      <c r="F64" s="79">
        <v>2014</v>
      </c>
      <c r="G64" s="80">
        <v>2013</v>
      </c>
      <c r="H64" s="81" t="s">
        <v>31</v>
      </c>
      <c r="I64" s="79">
        <v>2014</v>
      </c>
      <c r="J64" s="80">
        <v>2013</v>
      </c>
      <c r="K64" s="81" t="s">
        <v>31</v>
      </c>
      <c r="L64" s="70"/>
      <c r="M64" s="79">
        <v>2014</v>
      </c>
      <c r="N64" s="80">
        <v>2013</v>
      </c>
      <c r="O64" s="81" t="s">
        <v>31</v>
      </c>
      <c r="P64" s="79">
        <v>2014</v>
      </c>
      <c r="Q64" s="80">
        <v>2013</v>
      </c>
      <c r="R64" s="81" t="s">
        <v>31</v>
      </c>
    </row>
    <row r="65" spans="2:18">
      <c r="B65" s="64" t="s">
        <v>5</v>
      </c>
      <c r="C65" s="111">
        <f t="shared" ref="C65:D70" si="8">C41+C53</f>
        <v>-75740.095860608984</v>
      </c>
      <c r="D65" s="112">
        <f t="shared" si="8"/>
        <v>135093.17071913701</v>
      </c>
      <c r="E65" s="20">
        <f>IF(D65=0,"NA",IF(ISERROR(C65/D65-1),"NA",IF((C65/D65-1)&gt;200%,"NA",IF((C65/D65-1)&lt;-200%,"NA",(C65/D65-1)))))</f>
        <v>-1.5606508120094023</v>
      </c>
      <c r="F65" s="111">
        <f t="shared" ref="F65:G70" si="9">F41+F53</f>
        <v>6516.4316569999992</v>
      </c>
      <c r="G65" s="112">
        <f t="shared" si="9"/>
        <v>7542.5920660000002</v>
      </c>
      <c r="H65" s="20">
        <f>IF(G65=0,"NA",IF(ISERROR(F65/G65-1),"NA",IF((F65/G65-1)&gt;200%,"NA",IF((F65/G65-1)&lt;-200%,"NA",(F65/G65-1)))))</f>
        <v>-0.13604877474756449</v>
      </c>
      <c r="I65" s="40">
        <f>IF(ISERROR(C65/F65),"NA",(C65/F65))</f>
        <v>-11.622940260448894</v>
      </c>
      <c r="J65" s="41">
        <f>IF(ISERROR(D65/G65),"NA",(D65/G65))</f>
        <v>17.910708883236719</v>
      </c>
      <c r="K65" s="20">
        <f>IF(J65=0,"NA",IF(ISERROR(I65/J65-1),"NA",IF((I65/J65-1)&gt;200%,"NA",IF((I65/J65-1)&lt;-200%,"NA",(I65/J65-1)))))</f>
        <v>-1.6489380368036257</v>
      </c>
      <c r="L65" s="26"/>
      <c r="M65" s="118">
        <f ca="1">C65/driver!$O$58</f>
        <v>-1051.9457758417914</v>
      </c>
      <c r="N65" s="119">
        <f ca="1">D65/driver!$O$57</f>
        <v>1825.583388096446</v>
      </c>
      <c r="O65" s="20">
        <f ca="1">IF(N65=0,"NA",IF(ISERROR(M65/N65-1),"NA",IF((M65/N65-1)&gt;200%,"NA",IF((M65/N65-1)&lt;-200%,"NA",(M65/N65-1)))))</f>
        <v>-1.5762244456763304</v>
      </c>
      <c r="P65" s="118">
        <f ca="1">F65/driver!$O$58</f>
        <v>90.505995236111104</v>
      </c>
      <c r="Q65" s="119">
        <f ca="1">G65/driver!$O$57</f>
        <v>101.92691981081082</v>
      </c>
      <c r="R65" s="20">
        <f t="shared" ref="R65:R73" ca="1" si="10">IF(Q65=0,"NA",IF(ISERROR(P65/Q65-1),"NA",IF((P65/Q65-1)&gt;200%,"NA",IF((P65/Q65-1)&lt;-200%,"NA",(P65/Q65-1)))))</f>
        <v>-0.1120501296016635</v>
      </c>
    </row>
    <row r="66" spans="2:18">
      <c r="B66" s="64" t="s">
        <v>0</v>
      </c>
      <c r="C66" s="111">
        <f t="shared" si="8"/>
        <v>125178.60612677502</v>
      </c>
      <c r="D66" s="112">
        <f t="shared" si="8"/>
        <v>122282.19455831498</v>
      </c>
      <c r="E66" s="20">
        <f>IF(D66=0,"NA",IF(ISERROR(C66/D66-1),"NA",IF((C66/D66-1)&gt;200%,"NA",IF((C66/D66-1)&lt;-200%,"NA",(C66/D66-1)))))</f>
        <v>2.3686290378758024E-2</v>
      </c>
      <c r="F66" s="111">
        <f t="shared" si="9"/>
        <v>25526.576884000009</v>
      </c>
      <c r="G66" s="112">
        <f t="shared" si="9"/>
        <v>23949.701823999992</v>
      </c>
      <c r="H66" s="20">
        <f>IF(G66=0,"NA",IF(ISERROR(F66/G66-1),"NA",IF((F66/G66-1)&gt;200%,"NA",IF((F66/G66-1)&lt;-200%,"NA",(F66/G66-1)))))</f>
        <v>6.5841114498545794E-2</v>
      </c>
      <c r="I66" s="40">
        <f>IF(ISERROR(C66/F66),"NA",(C66/F66))</f>
        <v>4.9038539987410781</v>
      </c>
      <c r="J66" s="65">
        <f>IF(ISERROR(D66/G66),"NA",(D66/G66))</f>
        <v>5.1057919408322663</v>
      </c>
      <c r="K66" s="20">
        <f>IF(J66=0,"NA",IF(ISERROR(I66/J66-1),"NA",IF((I66/J66-1)&gt;200%,"NA",IF((I66/J66-1)&lt;-200%,"NA",(I66/J66-1)))))</f>
        <v>-3.9550758125539986E-2</v>
      </c>
      <c r="L66" s="26"/>
      <c r="M66" s="118">
        <f ca="1">C66/driver!$O$58</f>
        <v>1738.5917517607641</v>
      </c>
      <c r="N66" s="119">
        <f ca="1">D66/driver!$O$57</f>
        <v>1652.4620886258781</v>
      </c>
      <c r="O66" s="20">
        <f ca="1">IF(N66=0,"NA",IF(ISERROR(M66/N66-1),"NA",IF((M66/N66-1)&gt;200%,"NA",IF((M66/N66-1)&lt;-200%,"NA",(M66/N66-1)))))</f>
        <v>5.2122020667056956E-2</v>
      </c>
      <c r="P66" s="118">
        <f ca="1">F66/driver!$O$58</f>
        <v>354.53579005555571</v>
      </c>
      <c r="Q66" s="119">
        <f ca="1">G66/driver!$O$57</f>
        <v>323.64461924324314</v>
      </c>
      <c r="R66" s="20">
        <f t="shared" ca="1" si="10"/>
        <v>9.5447812123505615E-2</v>
      </c>
    </row>
    <row r="67" spans="2:18">
      <c r="B67" s="64" t="s">
        <v>4</v>
      </c>
      <c r="C67" s="111">
        <f t="shared" si="8"/>
        <v>69656.646536957996</v>
      </c>
      <c r="D67" s="112">
        <f t="shared" si="8"/>
        <v>65529.834466458982</v>
      </c>
      <c r="E67" s="20">
        <f>IF(D67=0,"NA",IF(ISERROR(C67/D67-1),"NA",IF((C67/D67-1)&gt;200%,"NA",IF((C67/D67-1)&lt;-200%,"NA",(C67/D67-1)))))</f>
        <v>6.2976079584197597E-2</v>
      </c>
      <c r="F67" s="111">
        <f t="shared" si="9"/>
        <v>7836.4709130000001</v>
      </c>
      <c r="G67" s="112">
        <f t="shared" si="9"/>
        <v>8226.0854980000004</v>
      </c>
      <c r="H67" s="20">
        <f>IF(G67=0,"NA",IF(ISERROR(F67/G67-1),"NA",IF((F67/G67-1)&gt;200%,"NA",IF((F67/G67-1)&lt;-200%,"NA",(F67/G67-1)))))</f>
        <v>-4.7363303614425978E-2</v>
      </c>
      <c r="I67" s="40">
        <f>IF(ISERROR(C67/F67),"NA",(C67/F67))</f>
        <v>8.8887775262974422</v>
      </c>
      <c r="J67" s="65">
        <f>IF(ISERROR(D67/G67),"NA",(D67/G67))</f>
        <v>7.9661017968256207</v>
      </c>
      <c r="K67" s="20">
        <f>IF(J67=0,"NA",IF(ISERROR(I67/J67-1),"NA",IF((I67/J67-1)&gt;200%,"NA",IF((I67/J67-1)&lt;-200%,"NA",(I67/J67-1)))))</f>
        <v>0.11582524966470986</v>
      </c>
      <c r="L67" s="26"/>
      <c r="M67" s="118">
        <f ca="1">C67/driver!$O$58</f>
        <v>967.45342412441664</v>
      </c>
      <c r="N67" s="119">
        <f ca="1">D67/driver!$O$57</f>
        <v>885.53830360079701</v>
      </c>
      <c r="O67" s="20">
        <f ca="1">IF(N67=0,"NA",IF(ISERROR(M67/N67-1),"NA",IF((M67/N67-1)&gt;200%,"NA",IF((M67/N67-1)&lt;-200%,"NA",(M67/N67-1)))))</f>
        <v>9.2503192905980969E-2</v>
      </c>
      <c r="P67" s="118">
        <f ca="1">F67/driver!$O$58</f>
        <v>108.83987379166666</v>
      </c>
      <c r="Q67" s="119">
        <f ca="1">G67/driver!$O$57</f>
        <v>111.16331754054055</v>
      </c>
      <c r="R67" s="20">
        <f t="shared" ca="1" si="10"/>
        <v>-2.0901173159271202E-2</v>
      </c>
    </row>
    <row r="68" spans="2:18">
      <c r="B68" s="64" t="s">
        <v>1</v>
      </c>
      <c r="C68" s="111">
        <f t="shared" si="8"/>
        <v>66463.16649417601</v>
      </c>
      <c r="D68" s="112">
        <f t="shared" si="8"/>
        <v>71006.102209256991</v>
      </c>
      <c r="E68" s="20">
        <f>IF(D68=0,"NA",IF(ISERROR(C68/D68-1),"NA",IF((C68/D68-1)&gt;200%,"NA",IF((C68/D68-1)&lt;-200%,"NA",(C68/D68-1)))))</f>
        <v>-6.3979511249509513E-2</v>
      </c>
      <c r="F68" s="111">
        <f t="shared" si="9"/>
        <v>2437.9631429999999</v>
      </c>
      <c r="G68" s="112">
        <f t="shared" si="9"/>
        <v>2412.7544830000002</v>
      </c>
      <c r="H68" s="20">
        <f>IF(G68=0,"NA",IF(ISERROR(F68/G68-1),"NA",IF((F68/G68-1)&gt;200%,"NA",IF((F68/G68-1)&lt;-200%,"NA",(F68/G68-1)))))</f>
        <v>1.0448083374258399E-2</v>
      </c>
      <c r="I68" s="40">
        <f>IF(ISERROR(C68/F68),"NA",(C68/F68))</f>
        <v>27.261760164425919</v>
      </c>
      <c r="J68" s="65">
        <f>IF(ISERROR(D68/G68),"NA",(D68/G68))</f>
        <v>29.429476852932236</v>
      </c>
      <c r="K68" s="20">
        <f>IF(J68=0,"NA",IF(ISERROR(I68/J68-1),"NA",IF((I68/J68-1)&gt;200%,"NA",IF((I68/J68-1)&lt;-200%,"NA",(I68/J68-1)))))</f>
        <v>-7.3658009598302931E-2</v>
      </c>
      <c r="L68" s="26"/>
      <c r="M68" s="118">
        <f ca="1">C68/driver!$O$58</f>
        <v>923.09953464133343</v>
      </c>
      <c r="N68" s="119">
        <f ca="1">D68/driver!$O$57</f>
        <v>959.54192174671607</v>
      </c>
      <c r="O68" s="20">
        <f ca="1">IF(N68=0,"NA",IF(ISERROR(M68/N68-1),"NA",IF((M68/N68-1)&gt;200%,"NA",IF((M68/N68-1)&lt;-200%,"NA",(M68/N68-1)))))</f>
        <v>-3.7978942117551484E-2</v>
      </c>
      <c r="P68" s="118">
        <f ca="1">F68/driver!$O$58</f>
        <v>33.860599208333333</v>
      </c>
      <c r="Q68" s="119">
        <f ca="1">G68/driver!$O$57</f>
        <v>32.604790310810813</v>
      </c>
      <c r="R68" s="20">
        <f t="shared" ca="1" si="10"/>
        <v>3.8516085690210033E-2</v>
      </c>
    </row>
    <row r="69" spans="2:18">
      <c r="B69" s="19" t="s">
        <v>2</v>
      </c>
      <c r="C69" s="111">
        <f t="shared" si="8"/>
        <v>26909.553853547004</v>
      </c>
      <c r="D69" s="112">
        <f t="shared" si="8"/>
        <v>25643.907929335001</v>
      </c>
      <c r="E69" s="20">
        <f>IF(D69=0,"NA",IF(ISERROR(C69/D69-1),"NA",IF((C69/D69-1)&gt;200%,"NA",IF((C69/D69-1)&lt;-200%,"NA",(C69/D69-1)))))</f>
        <v>4.9354643126143127E-2</v>
      </c>
      <c r="F69" s="111">
        <f t="shared" si="9"/>
        <v>2652.7364806262667</v>
      </c>
      <c r="G69" s="112">
        <f t="shared" si="9"/>
        <v>2394.2455559999994</v>
      </c>
      <c r="H69" s="20">
        <f>IF(G69=0,"NA",IF(ISERROR(F69/G69-1),"NA",IF((F69/G69-1)&gt;200%,"NA",IF((F69/G69-1)&lt;-200%,"NA",(F69/G69-1)))))</f>
        <v>0.1079634141863548</v>
      </c>
      <c r="I69" s="40">
        <f>IF(ISERROR(C69/F69),"NA",(C69/F69))</f>
        <v>10.144073506763894</v>
      </c>
      <c r="J69" s="65">
        <f>IF(ISERROR(D69/G69),"NA",(D69/G69))</f>
        <v>10.710642383806938</v>
      </c>
      <c r="K69" s="20">
        <f>IF(J69=0,"NA",IF(ISERROR(I69/J69-1),"NA",IF((I69/J69-1)&gt;200%,"NA",IF((I69/J69-1)&lt;-200%,"NA",(I69/J69-1)))))</f>
        <v>-5.2897749429074548E-2</v>
      </c>
      <c r="L69" s="26"/>
      <c r="M69" s="118">
        <f ca="1">C69/driver!$O$58</f>
        <v>373.74380352148614</v>
      </c>
      <c r="N69" s="119">
        <f ca="1">D69/driver!$O$57</f>
        <v>346.53929634236488</v>
      </c>
      <c r="O69" s="20">
        <f ca="1">IF(N69=0,"NA",IF(ISERROR(M69/N69-1),"NA",IF((M69/N69-1)&gt;200%,"NA",IF((M69/N69-1)&lt;-200%,"NA",(M69/N69-1)))))</f>
        <v>7.8503383212980449E-2</v>
      </c>
      <c r="P69" s="118">
        <f ca="1">F69/driver!$O$58</f>
        <v>36.843562230920369</v>
      </c>
      <c r="Q69" s="119">
        <f ca="1">G69/driver!$O$57</f>
        <v>32.354669675675666</v>
      </c>
      <c r="R69" s="20">
        <f t="shared" ca="1" si="10"/>
        <v>0.13874017569153141</v>
      </c>
    </row>
    <row r="70" spans="2:18">
      <c r="B70" s="83" t="s">
        <v>6</v>
      </c>
      <c r="C70" s="126">
        <f t="shared" si="8"/>
        <v>60.954098207000015</v>
      </c>
      <c r="D70" s="127">
        <f>D46+D58</f>
        <v>145.01114087799994</v>
      </c>
      <c r="E70" s="32">
        <f>IF(D70=0,"NA",IF(ISERROR(C70/D70-1),"NA",IF((C70/D70-1)&gt;200%,"NA",IF((C70/D70-1)&lt;-200%,"NA",(C70/D70-1)))))</f>
        <v>-0.57965920523112346</v>
      </c>
      <c r="F70" s="126">
        <f t="shared" si="9"/>
        <v>99.527328000000011</v>
      </c>
      <c r="G70" s="127">
        <f t="shared" si="9"/>
        <v>93.21742399999998</v>
      </c>
      <c r="H70" s="32">
        <f>IF(G70=0,"NA",IF(ISERROR(F70/G70-1),"NA",IF((F70/G70-1)&gt;200%,"NA",IF((F70/G70-1)&lt;-200%,"NA",(F70/G70-1)))))</f>
        <v>6.7690177750460379E-2</v>
      </c>
      <c r="I70" s="46">
        <f>IF(ISERROR(C70/F70),"NA",(C70/F70))</f>
        <v>0.61243579458899977</v>
      </c>
      <c r="J70" s="72">
        <f>IF(ISERROR(D70/G70),"NA",(D70/G70))</f>
        <v>1.5556227007302836</v>
      </c>
      <c r="K70" s="32">
        <f>IF(J70=0,"NA",IF(ISERROR(I70/J70-1),"NA",IF((I70/J70-1)&gt;200%,"NA",IF((I70/J70-1)&lt;-200%,"NA",(I70/J70-1)))))</f>
        <v>-0.60630826851427844</v>
      </c>
      <c r="L70" s="28"/>
      <c r="M70" s="130">
        <f ca="1">C70/driver!$O$58</f>
        <v>0.84658469731944463</v>
      </c>
      <c r="N70" s="131">
        <f ca="1">D70/driver!$O$57</f>
        <v>1.9596100118648641</v>
      </c>
      <c r="O70" s="32">
        <f ca="1">IF(N70=0,"NA",IF(ISERROR(M70/N70-1),"NA",IF((M70/N70-1)&gt;200%,"NA",IF((M70/N70-1)&lt;-200%,"NA",(M70/N70-1)))))</f>
        <v>-0.56798307204309917</v>
      </c>
      <c r="P70" s="130">
        <f ca="1">F70/driver!$O$58</f>
        <v>1.3823240000000001</v>
      </c>
      <c r="Q70" s="131">
        <f ca="1">G70/driver!$O$57</f>
        <v>1.2596949189189186</v>
      </c>
      <c r="R70" s="32">
        <f t="shared" ca="1" si="10"/>
        <v>9.7348238243528673E-2</v>
      </c>
    </row>
    <row r="71" spans="2:18">
      <c r="B71" s="34" t="s">
        <v>35</v>
      </c>
      <c r="C71" s="128">
        <f>SUM(C65:C70)</f>
        <v>212528.83124905403</v>
      </c>
      <c r="D71" s="129">
        <f>SUM(D65:D70)</f>
        <v>419700.22102338105</v>
      </c>
      <c r="E71" s="38">
        <f>IF(D71=0,"NA",IF(ISERROR(C71/D71-1),"NA",IF((C71/D71-1)&gt;200%,"NA",IF((C71/D71-1)&lt;-200%,"NA",(C71/D71-1)))))</f>
        <v>-0.49361753793974228</v>
      </c>
      <c r="F71" s="128">
        <f>SUM(F65:F70)</f>
        <v>45069.706405626275</v>
      </c>
      <c r="G71" s="129">
        <f>SUM(G65:G70)</f>
        <v>44618.596850999995</v>
      </c>
      <c r="H71" s="38">
        <f>IF(G71=0,"NA",IF(ISERROR(F71/G71-1),"NA",IF((F71/G71-1)&gt;200%,"NA",IF((F71/G71-1)&lt;-200%,"NA",(F71/G71-1)))))</f>
        <v>1.0110348295638394E-2</v>
      </c>
      <c r="I71" s="48">
        <f>IF(ISERROR(C71/F71),"NA",(C71/F71))</f>
        <v>4.7155583694355503</v>
      </c>
      <c r="J71" s="49">
        <f>IF(ISERROR(D71/G71),"NA",(D71/G71))</f>
        <v>9.4063966741252347</v>
      </c>
      <c r="K71" s="38">
        <f>IF(J71=0,"NA",IF(ISERROR(I71/J71-1),"NA",IF((I71/J71-1)&gt;200%,"NA",IF((I71/J71-1)&lt;-200%,"NA",(I71/J71-1)))))</f>
        <v>-0.49868599711439632</v>
      </c>
      <c r="L71" s="36"/>
      <c r="M71" s="132">
        <f ca="1">C71/driver!$O$58</f>
        <v>2951.789322903528</v>
      </c>
      <c r="N71" s="133">
        <f ca="1">D71/driver!$O$57</f>
        <v>5671.6246084240684</v>
      </c>
      <c r="O71" s="38">
        <f ca="1">IF(N71=0,"NA",IF(ISERROR(M71/N71-1),"NA",IF((M71/N71-1)&gt;200%,"NA",IF((M71/N71-1)&lt;-200%,"NA",(M71/N71-1)))))</f>
        <v>-0.47955135843806851</v>
      </c>
      <c r="P71" s="132">
        <f ca="1">F71/driver!$O$58</f>
        <v>625.96814452258718</v>
      </c>
      <c r="Q71" s="133">
        <f ca="1">G71/driver!$O$57</f>
        <v>602.95401149999998</v>
      </c>
      <c r="R71" s="38">
        <f t="shared" ca="1" si="10"/>
        <v>3.8168969081628257E-2</v>
      </c>
    </row>
    <row r="72" spans="2:18" ht="15.75" thickBot="1">
      <c r="B72" s="66" t="s">
        <v>36</v>
      </c>
      <c r="C72" s="113">
        <f>C48+C60</f>
        <v>205248.113414252</v>
      </c>
      <c r="D72" s="114">
        <f>D48+D60</f>
        <v>0</v>
      </c>
      <c r="E72" s="101" t="str">
        <f>IF(D72=0,"NA",IF(ISERROR(C72/D72-1),"NA",IF((C72/D72-1)&gt;200%,"NA",IF((C72/D72-1)&lt;-200%,"NA",(C72/D72-1)))))</f>
        <v>NA</v>
      </c>
      <c r="F72" s="113">
        <f>F48+F60</f>
        <v>37869.422021627004</v>
      </c>
      <c r="G72" s="114">
        <f>G48+G60</f>
        <v>0</v>
      </c>
      <c r="H72" s="101" t="str">
        <f>IF(G72=0,"NA",IF(ISERROR(F72/G72-1),"NA",IF((F72/G72-1)&gt;200%,"NA",IF((F72/G72-1)&lt;-200%,"NA",(F72/G72-1)))))</f>
        <v>NA</v>
      </c>
      <c r="I72" s="42">
        <f>IF(ISERROR(C72/F72),"NA",(C72/F72))</f>
        <v>5.4198903087835886</v>
      </c>
      <c r="J72" s="109" t="str">
        <f>IF(ISERROR(D72/G72),"NA",(D72/G72))</f>
        <v>NA</v>
      </c>
      <c r="K72" s="101" t="str">
        <f>IF(J72=0,"NA",IF(ISERROR(I72/J72-1),"NA",IF((I72/J72-1)&gt;200%,"NA",IF((I72/J72-1)&lt;-200%,"NA",(I72/J72-1)))))</f>
        <v>NA</v>
      </c>
      <c r="L72" s="26"/>
      <c r="M72" s="118">
        <f ca="1">C72/driver!$O$58</f>
        <v>2850.668241864611</v>
      </c>
      <c r="N72" s="119">
        <f ca="1">D72/driver!$O$57</f>
        <v>0</v>
      </c>
      <c r="O72" s="96" t="str">
        <f ca="1">IF(N72=0,"NA",IF(ISERROR(M72/N72-1),"NA",IF((M72/N72-1)&gt;200%,"NA",IF((M72/N72-1)&lt;-200%,"NA",(M72/N72-1)))))</f>
        <v>NA</v>
      </c>
      <c r="P72" s="118">
        <f ca="1">F72/driver!$O$58</f>
        <v>525.96419474481945</v>
      </c>
      <c r="Q72" s="134">
        <f ca="1">G72/driver!$O$57</f>
        <v>0</v>
      </c>
      <c r="R72" s="101" t="str">
        <f t="shared" ca="1" si="10"/>
        <v>NA</v>
      </c>
    </row>
    <row r="73" spans="2:18" s="2" customFormat="1" ht="15.75" thickTop="1">
      <c r="B73" s="68" t="s">
        <v>7</v>
      </c>
      <c r="C73" s="115">
        <f>SUM(C71:C72)</f>
        <v>417776.944663306</v>
      </c>
      <c r="D73" s="117">
        <f>SUM(D71:D72)</f>
        <v>419700.22102338105</v>
      </c>
      <c r="E73" s="23">
        <f>IF(D73=0,"NA",IF(ISERROR(C73/D73-1),"NA",IF((C73/D73-1)&gt;200%,"NA",IF((C73/D73-1)&lt;-200%,"NA",(C73/D73-1)))))</f>
        <v>-4.582500231678277E-3</v>
      </c>
      <c r="F73" s="115">
        <f>SUM(F71:F72)</f>
        <v>82939.128427253279</v>
      </c>
      <c r="G73" s="117">
        <f>SUM(G71:G72)</f>
        <v>44618.596850999995</v>
      </c>
      <c r="H73" s="23">
        <f>IF(G73=0,"NA",IF(ISERROR(F73/G73-1),"NA",IF((F73/G73-1)&gt;200%,"NA",IF((F73/G73-1)&lt;-200%,"NA",(F73/G73-1)))))</f>
        <v>0.8588466307943623</v>
      </c>
      <c r="I73" s="44">
        <f>IF(ISERROR(C73/F73),"NA",(C73/F73))</f>
        <v>5.0371513733682676</v>
      </c>
      <c r="J73" s="45">
        <f>IF(ISERROR(D73/G73),"NA",(D73/G73))</f>
        <v>9.4063966741252347</v>
      </c>
      <c r="K73" s="23">
        <f>IF(J73=0,"NA",IF(ISERROR(I73/J73-1),"NA",IF((I73/J73-1)&gt;200%,"NA",IF((I73/J73-1)&lt;-200%,"NA",(I73/J73-1)))))</f>
        <v>-0.46449724077400689</v>
      </c>
      <c r="L73" s="70"/>
      <c r="M73" s="120">
        <f ca="1">C73/driver!$O$58</f>
        <v>5802.4575647681386</v>
      </c>
      <c r="N73" s="120">
        <f ca="1">D73/driver!$O$57</f>
        <v>5671.6246084240684</v>
      </c>
      <c r="O73" s="25">
        <f ca="1">IF(N73=0,"NA",IF(ISERROR(M73/N73-1),"NA",IF((M73/N73-1)&gt;200%,"NA",IF((M73/N73-1)&lt;-200%,"NA",(M73/N73-1)))))</f>
        <v>2.3067985872997188E-2</v>
      </c>
      <c r="P73" s="120">
        <f ca="1">F73/driver!$O$58</f>
        <v>1151.9323392674066</v>
      </c>
      <c r="Q73" s="120">
        <f ca="1">G73/driver!$O$57</f>
        <v>602.95401149999998</v>
      </c>
      <c r="R73" s="23">
        <f t="shared" ca="1" si="10"/>
        <v>0.91048125942753866</v>
      </c>
    </row>
    <row r="74" spans="2:18" s="2" customFormat="1">
      <c r="B74" s="69"/>
      <c r="C74" s="4"/>
      <c r="D74" s="4"/>
      <c r="E74" s="13"/>
      <c r="F74" s="4"/>
      <c r="G74" s="4"/>
      <c r="H74" s="13"/>
      <c r="I74" s="50"/>
      <c r="J74" s="49"/>
      <c r="K74" s="13"/>
      <c r="L74" s="82"/>
      <c r="M74" s="37"/>
      <c r="N74" s="37"/>
      <c r="O74" s="13"/>
      <c r="P74" s="37"/>
      <c r="Q74" s="37"/>
      <c r="R74" s="13"/>
    </row>
    <row r="76" spans="2:18">
      <c r="B76" s="84" t="s">
        <v>27</v>
      </c>
      <c r="C76" s="85" t="s">
        <v>33</v>
      </c>
      <c r="D76" s="86"/>
      <c r="E76" s="87"/>
      <c r="F76" s="85" t="s">
        <v>26</v>
      </c>
      <c r="G76" s="86"/>
      <c r="H76" s="87"/>
      <c r="I76" s="85" t="s">
        <v>34</v>
      </c>
      <c r="J76" s="88"/>
      <c r="K76" s="89"/>
      <c r="L76" s="90"/>
      <c r="M76" s="91" t="s">
        <v>28</v>
      </c>
      <c r="N76" s="86"/>
      <c r="O76" s="87"/>
      <c r="P76" s="85" t="s">
        <v>29</v>
      </c>
      <c r="Q76" s="86"/>
      <c r="R76" s="87"/>
    </row>
    <row r="77" spans="2:18">
      <c r="B77" s="84" t="s">
        <v>9</v>
      </c>
      <c r="C77" s="92">
        <v>2014</v>
      </c>
      <c r="D77" s="93">
        <v>2013</v>
      </c>
      <c r="E77" s="94" t="s">
        <v>31</v>
      </c>
      <c r="F77" s="92">
        <v>2014</v>
      </c>
      <c r="G77" s="93">
        <v>2013</v>
      </c>
      <c r="H77" s="94" t="s">
        <v>31</v>
      </c>
      <c r="I77" s="92">
        <v>2014</v>
      </c>
      <c r="J77" s="93">
        <v>2013</v>
      </c>
      <c r="K77" s="94" t="s">
        <v>31</v>
      </c>
      <c r="L77" s="90"/>
      <c r="M77" s="92">
        <v>2014</v>
      </c>
      <c r="N77" s="93">
        <v>2013</v>
      </c>
      <c r="O77" s="94" t="s">
        <v>31</v>
      </c>
      <c r="P77" s="92">
        <v>2014</v>
      </c>
      <c r="Q77" s="93">
        <v>2013</v>
      </c>
      <c r="R77" s="94" t="s">
        <v>31</v>
      </c>
    </row>
    <row r="78" spans="2:18">
      <c r="B78" s="64" t="s">
        <v>5</v>
      </c>
      <c r="C78" s="111">
        <f t="shared" ref="C78:D82" si="11">C29+C65</f>
        <v>271896.11058439122</v>
      </c>
      <c r="D78" s="110">
        <f t="shared" si="11"/>
        <v>453994.18853413709</v>
      </c>
      <c r="E78" s="20">
        <f>IF(D78=0,"NA",IF(ISERROR(C78/D78-1),"NA",IF((C78/D78-1)&gt;200%,"NA",IF((C78/D78-1)&lt;-200%,"NA",(C78/D78-1)))))</f>
        <v>-0.40110222233836679</v>
      </c>
      <c r="F78" s="143">
        <f t="shared" ref="F78:G82" si="12">F29+F65</f>
        <v>43974.833742000003</v>
      </c>
      <c r="G78" s="144">
        <f t="shared" si="12"/>
        <v>42001.252490000006</v>
      </c>
      <c r="H78" s="20">
        <f>IF(G78=0,"NA",IF(ISERROR(F78/G78-1),"NA",IF((F78/G78-1)&gt;200%,"NA",IF((F78/G78-1)&lt;-200%,"NA",(F78/G78-1)))))</f>
        <v>4.6988628552681488E-2</v>
      </c>
      <c r="I78" s="40">
        <f>IF(ISERROR(C78/F78),"NA",(C78/F78))</f>
        <v>6.1829934862199485</v>
      </c>
      <c r="J78" s="41">
        <f>IF(ISERROR(D78/G78),"NA",(D78/G78))</f>
        <v>10.809063102159339</v>
      </c>
      <c r="K78" s="20">
        <f>IF(J78=0,"NA",IF(ISERROR(I78/J78-1),"NA",IF((I78/J78-1)&gt;200%,"NA",IF((I78/J78-1)&lt;-200%,"NA",(I78/J78-1)))))</f>
        <v>-0.42798062812818949</v>
      </c>
      <c r="L78" s="26"/>
      <c r="M78" s="118">
        <f ca="1">C78/driver!$O$58</f>
        <v>3776.3348692276559</v>
      </c>
      <c r="N78" s="119">
        <f ca="1">D78/driver!$O$57</f>
        <v>6135.0566018126638</v>
      </c>
      <c r="O78" s="20">
        <f ca="1">IF(N78=0,"NA",IF(ISERROR(M78/N78-1),"NA",IF((M78/N78-1)&gt;200%,"NA",IF((M78/N78-1)&lt;-200%,"NA",(M78/N78-1)))))</f>
        <v>-0.38446617295887697</v>
      </c>
      <c r="P78" s="118">
        <f ca="1">F78/driver!$O$58</f>
        <v>610.76157975000001</v>
      </c>
      <c r="Q78" s="119">
        <f ca="1">G78/driver!$O$57</f>
        <v>567.58449310810818</v>
      </c>
      <c r="R78" s="20">
        <f t="shared" ref="R78:R87" ca="1" si="13">IF(Q78=0,"NA",IF(ISERROR(P78/Q78-1),"NA",IF((P78/Q78-1)&gt;200%,"NA",IF((P78/Q78-1)&lt;-200%,"NA",(P78/Q78-1)))))</f>
        <v>7.6071646012478178E-2</v>
      </c>
    </row>
    <row r="79" spans="2:18">
      <c r="B79" s="64" t="s">
        <v>0</v>
      </c>
      <c r="C79" s="111">
        <f t="shared" si="11"/>
        <v>291256.24815577507</v>
      </c>
      <c r="D79" s="112">
        <f t="shared" si="11"/>
        <v>276842.38236270798</v>
      </c>
      <c r="E79" s="20">
        <f>IF(D79=0,"NA",IF(ISERROR(C79/D79-1),"NA",IF((C79/D79-1)&gt;200%,"NA",IF((C79/D79-1)&lt;-200%,"NA",(C79/D79-1)))))</f>
        <v>5.2065242576126325E-2</v>
      </c>
      <c r="F79" s="143">
        <f t="shared" si="12"/>
        <v>67836.415091000003</v>
      </c>
      <c r="G79" s="108">
        <f t="shared" si="12"/>
        <v>63102.152319999965</v>
      </c>
      <c r="H79" s="20">
        <f>IF(G79=0,"NA",IF(ISERROR(F79/G79-1),"NA",IF((F79/G79-1)&gt;200%,"NA",IF((F79/G79-1)&lt;-200%,"NA",(F79/G79-1)))))</f>
        <v>7.5025377058327791E-2</v>
      </c>
      <c r="I79" s="40">
        <f>IF(ISERROR(C79/F79),"NA",(C79/F79))</f>
        <v>4.2935088442551947</v>
      </c>
      <c r="J79" s="65">
        <f>IF(ISERROR(D79/G79),"NA",(D79/G79))</f>
        <v>4.3872098206539931</v>
      </c>
      <c r="K79" s="20">
        <f>IF(J79=0,"NA",IF(ISERROR(I79/J79-1),"NA",IF((I79/J79-1)&gt;200%,"NA",IF((I79/J79-1)&lt;-200%,"NA",(I79/J79-1)))))</f>
        <v>-2.1357760451226948E-2</v>
      </c>
      <c r="L79" s="26"/>
      <c r="M79" s="118">
        <f ca="1">C79/driver!$O$58</f>
        <v>4045.2256688302095</v>
      </c>
      <c r="N79" s="119">
        <f ca="1">D79/driver!$O$57</f>
        <v>3741.1132751717296</v>
      </c>
      <c r="O79" s="20">
        <f ca="1">IF(N79=0,"NA",IF(ISERROR(M79/N79-1),"NA",IF((M79/N79-1)&gt;200%,"NA",IF((M79/N79-1)&lt;-200%,"NA",(M79/N79-1)))))</f>
        <v>8.1289277092129852E-2</v>
      </c>
      <c r="P79" s="118">
        <f ca="1">F79/driver!$O$58</f>
        <v>942.17243181944445</v>
      </c>
      <c r="Q79" s="119">
        <f ca="1">G79/driver!$O$57</f>
        <v>852.73178810810759</v>
      </c>
      <c r="R79" s="20">
        <f t="shared" ca="1" si="13"/>
        <v>0.10488719308772598</v>
      </c>
    </row>
    <row r="80" spans="2:18">
      <c r="B80" s="64" t="s">
        <v>4</v>
      </c>
      <c r="C80" s="139">
        <f t="shared" si="11"/>
        <v>245058.95846195798</v>
      </c>
      <c r="D80" s="112">
        <f t="shared" si="11"/>
        <v>233393.18417427992</v>
      </c>
      <c r="E80" s="20">
        <f>IF(D80=0,"NA",IF(ISERROR(C80/D80-1),"NA",IF((C80/D80-1)&gt;200%,"NA",IF((C80/D80-1)&lt;-200%,"NA",(C80/D80-1)))))</f>
        <v>4.9983354608020392E-2</v>
      </c>
      <c r="F80" s="143">
        <f t="shared" si="12"/>
        <v>22572.210128000002</v>
      </c>
      <c r="G80" s="108">
        <f t="shared" si="12"/>
        <v>22630.627728000003</v>
      </c>
      <c r="H80" s="20">
        <f>IF(G80=0,"NA",IF(ISERROR(F80/G80-1),"NA",IF((F80/G80-1)&gt;200%,"NA",IF((F80/G80-1)&lt;-200%,"NA",(F80/G80-1)))))</f>
        <v>-2.5813512865011656E-3</v>
      </c>
      <c r="I80" s="40">
        <f>IF(ISERROR(C80/F80),"NA",(C80/F80))</f>
        <v>10.856666541393361</v>
      </c>
      <c r="J80" s="65">
        <f>IF(ISERROR(D80/G80),"NA",(D80/G80))</f>
        <v>10.313155559777581</v>
      </c>
      <c r="K80" s="20">
        <f>IF(J80=0,"NA",IF(ISERROR(I80/J80-1),"NA",IF((I80/J80-1)&gt;200%,"NA",IF((I80/J80-1)&lt;-200%,"NA",(I80/J80-1)))))</f>
        <v>5.2700745030505702E-2</v>
      </c>
      <c r="L80" s="26"/>
      <c r="M80" s="118">
        <f ca="1">C80/driver!$O$58</f>
        <v>3403.5966453049718</v>
      </c>
      <c r="N80" s="119">
        <f ca="1">D80/driver!$O$57</f>
        <v>3153.9619483010802</v>
      </c>
      <c r="O80" s="20">
        <f ca="1">IF(N80=0,"NA",IF(ISERROR(M80/N80-1),"NA",IF((M80/N80-1)&gt;200%,"NA",IF((M80/N80-1)&lt;-200%,"NA",(M80/N80-1)))))</f>
        <v>7.91495589026876E-2</v>
      </c>
      <c r="P80" s="118">
        <f ca="1">F80/driver!$O$58</f>
        <v>313.5029184444445</v>
      </c>
      <c r="Q80" s="119">
        <f ca="1">G80/driver!$O$57</f>
        <v>305.81929362162168</v>
      </c>
      <c r="R80" s="20">
        <f t="shared" ca="1" si="13"/>
        <v>2.5124722288873969E-2</v>
      </c>
    </row>
    <row r="81" spans="2:18">
      <c r="B81" s="64" t="s">
        <v>1</v>
      </c>
      <c r="C81" s="139">
        <f t="shared" si="11"/>
        <v>190011.56916217599</v>
      </c>
      <c r="D81" s="112">
        <f t="shared" si="11"/>
        <v>201557.50772825701</v>
      </c>
      <c r="E81" s="20">
        <f>IF(D81=0,"NA",IF(ISERROR(C81/D81-1),"NA",IF((C81/D81-1)&gt;200%,"NA",IF((C81/D81-1)&lt;-200%,"NA",(C81/D81-1)))))</f>
        <v>-5.728359462376087E-2</v>
      </c>
      <c r="F81" s="143">
        <f t="shared" si="12"/>
        <v>9438.4638410000007</v>
      </c>
      <c r="G81" s="108">
        <f t="shared" si="12"/>
        <v>9846.1369110000014</v>
      </c>
      <c r="H81" s="20">
        <f>IF(G81=0,"NA",IF(ISERROR(F81/G81-1),"NA",IF((F81/G81-1)&gt;200%,"NA",IF((F81/G81-1)&lt;-200%,"NA",(F81/G81-1)))))</f>
        <v>-4.1404367386416507E-2</v>
      </c>
      <c r="I81" s="40">
        <f>IF(ISERROR(C81/F81),"NA",(C81/F81))</f>
        <v>20.131620183443363</v>
      </c>
      <c r="J81" s="65">
        <f>IF(ISERROR(D81/G81),"NA",(D81/G81))</f>
        <v>20.470719587809008</v>
      </c>
      <c r="K81" s="20">
        <f>IF(J81=0,"NA",IF(ISERROR(I81/J81-1),"NA",IF((I81/J81-1)&gt;200%,"NA",IF((I81/J81-1)&lt;-200%,"NA",(I81/J81-1)))))</f>
        <v>-1.6565094495632149E-2</v>
      </c>
      <c r="L81" s="26"/>
      <c r="M81" s="118">
        <f ca="1">C81/driver!$O$58</f>
        <v>2639.049571696889</v>
      </c>
      <c r="N81" s="119">
        <f ca="1">D81/driver!$O$57</f>
        <v>2723.7501044359055</v>
      </c>
      <c r="O81" s="20">
        <f ca="1">IF(N81=0,"NA",IF(ISERROR(M81/N81-1),"NA",IF((M81/N81-1)&gt;200%,"NA",IF((M81/N81-1)&lt;-200%,"NA",(M81/N81-1)))))</f>
        <v>-3.1097027807754141E-2</v>
      </c>
      <c r="P81" s="118">
        <f ca="1">F81/driver!$O$58</f>
        <v>131.08977556944444</v>
      </c>
      <c r="Q81" s="119">
        <f ca="1">G81/driver!$O$57</f>
        <v>133.05590420270272</v>
      </c>
      <c r="R81" s="20">
        <f t="shared" ca="1" si="13"/>
        <v>-1.477671092492816E-2</v>
      </c>
    </row>
    <row r="82" spans="2:18">
      <c r="B82" s="19" t="s">
        <v>2</v>
      </c>
      <c r="C82" s="139">
        <f t="shared" si="11"/>
        <v>133996.49035454704</v>
      </c>
      <c r="D82" s="112">
        <f t="shared" si="11"/>
        <v>119217.846386335</v>
      </c>
      <c r="E82" s="20">
        <f>IF(D82=0,"NA",IF(ISERROR(C82/D82-1),"NA",IF((C82/D82-1)&gt;200%,"NA",IF((C82/D82-1)&lt;-200%,"NA",(C82/D82-1)))))</f>
        <v>0.12396335293896055</v>
      </c>
      <c r="F82" s="143">
        <f t="shared" si="12"/>
        <v>17051.376596626265</v>
      </c>
      <c r="G82" s="108">
        <f t="shared" si="12"/>
        <v>14752.898414999996</v>
      </c>
      <c r="H82" s="20">
        <f>IF(G82=0,"NA",IF(ISERROR(F82/G82-1),"NA",IF((F82/G82-1)&gt;200%,"NA",IF((F82/G82-1)&lt;-200%,"NA",(F82/G82-1)))))</f>
        <v>0.15579841445185405</v>
      </c>
      <c r="I82" s="40">
        <f>IF(ISERROR(C82/F82),"NA",(C82/F82))</f>
        <v>7.8583972147479981</v>
      </c>
      <c r="J82" s="65">
        <f>IF(ISERROR(D82/G82),"NA",(D82/G82))</f>
        <v>8.0809779226243688</v>
      </c>
      <c r="K82" s="20">
        <f>IF(J82=0,"NA",IF(ISERROR(I82/J82-1),"NA",IF((I82/J82-1)&gt;200%,"NA",IF((I82/J82-1)&lt;-200%,"NA",(I82/J82-1)))))</f>
        <v>-2.7543783686527545E-2</v>
      </c>
      <c r="L82" s="26"/>
      <c r="M82" s="118">
        <f ca="1">C82/driver!$O$58</f>
        <v>1861.0623660353756</v>
      </c>
      <c r="N82" s="119">
        <f ca="1">D82/driver!$O$57</f>
        <v>1611.0519781937162</v>
      </c>
      <c r="O82" s="20">
        <f ca="1">IF(N82=0,"NA",IF(ISERROR(M82/N82-1),"NA",IF((M82/N82-1)&gt;200%,"NA",IF((M82/N82-1)&lt;-200%,"NA",(M82/N82-1)))))</f>
        <v>0.1551845571872652</v>
      </c>
      <c r="P82" s="118">
        <f ca="1">F82/driver!$O$58</f>
        <v>236.82467495314256</v>
      </c>
      <c r="Q82" s="119">
        <f ca="1">G82/driver!$O$57</f>
        <v>199.36349209459453</v>
      </c>
      <c r="R82" s="20">
        <f t="shared" ca="1" si="13"/>
        <v>0.18790392596440553</v>
      </c>
    </row>
    <row r="83" spans="2:18">
      <c r="B83" s="64" t="s">
        <v>3</v>
      </c>
      <c r="C83" s="139">
        <f>C34</f>
        <v>59850.88499799998</v>
      </c>
      <c r="D83" s="112">
        <f>D34</f>
        <v>59264.295305000007</v>
      </c>
      <c r="E83" s="20">
        <f>IF(D83=0,"NA",IF(ISERROR(C83/D83-1),"NA",IF((C83/D83-1)&gt;200%,"NA",IF((C83/D83-1)&lt;-200%,"NA",(C83/D83-1)))))</f>
        <v>9.8978599168542125E-3</v>
      </c>
      <c r="F83" s="143">
        <f>F34</f>
        <v>22289.620561000007</v>
      </c>
      <c r="G83" s="108">
        <f>G34</f>
        <v>23176.043836999987</v>
      </c>
      <c r="H83" s="20">
        <f>IF(G83=0,"NA",IF(ISERROR(F83/G83-1),"NA",IF((F83/G83-1)&gt;200%,"NA",IF((F83/G83-1)&lt;-200%,"NA",(F83/G83-1)))))</f>
        <v>-3.8247393827622433E-2</v>
      </c>
      <c r="I83" s="40">
        <f>IF(ISERROR(C83/F83),"NA",(C83/F83))</f>
        <v>2.6851459778871543</v>
      </c>
      <c r="J83" s="65">
        <f>IF(ISERROR(D83/G83),"NA",(D83/G83))</f>
        <v>2.557135968580885</v>
      </c>
      <c r="K83" s="20">
        <f>IF(J83=0,"NA",IF(ISERROR(I83/J83-1),"NA",IF((I83/J83-1)&gt;200%,"NA",IF((I83/J83-1)&lt;-200%,"NA",(I83/J83-1)))))</f>
        <v>5.0059915029590618E-2</v>
      </c>
      <c r="L83" s="27"/>
      <c r="M83" s="118">
        <f ca="1">C83/driver!$O$58</f>
        <v>831.26229163888866</v>
      </c>
      <c r="N83" s="119">
        <f ca="1">D83/driver!$O$57</f>
        <v>800.86885547297311</v>
      </c>
      <c r="O83" s="20">
        <f ca="1">IF(N83=0,"NA",IF(ISERROR(M83/N83-1),"NA",IF((M83/N83-1)&gt;200%,"NA",IF((M83/N83-1)&lt;-200%,"NA",(M83/N83-1)))))</f>
        <v>3.7950578247877953E-2</v>
      </c>
      <c r="P83" s="118">
        <f ca="1">F83/driver!$O$58</f>
        <v>309.57806334722233</v>
      </c>
      <c r="Q83" s="119">
        <f ca="1">G83/driver!$O$57</f>
        <v>313.18978158108092</v>
      </c>
      <c r="R83" s="20">
        <f t="shared" ca="1" si="13"/>
        <v>-1.1532043656167557E-2</v>
      </c>
    </row>
    <row r="84" spans="2:18">
      <c r="B84" s="71" t="s">
        <v>6</v>
      </c>
      <c r="C84" s="140">
        <f>C35+C70</f>
        <v>32247.816945844977</v>
      </c>
      <c r="D84" s="127">
        <f>D35+D70</f>
        <v>26255.280478877998</v>
      </c>
      <c r="E84" s="32">
        <f>IF(D84=0,"NA",IF(ISERROR(C84/D84-1),"NA",IF((C84/D84-1)&gt;200%,"NA",IF((C84/D84-1)&lt;-200%,"NA",(C84/D84-1)))))</f>
        <v>0.22824119025458112</v>
      </c>
      <c r="F84" s="145">
        <f>F35+F70</f>
        <v>2323.6888530000006</v>
      </c>
      <c r="G84" s="146">
        <f>G35+G70</f>
        <v>2142.0437489999999</v>
      </c>
      <c r="H84" s="32">
        <f>IF(G84=0,"NA",IF(ISERROR(F84/G84-1),"NA",IF((F84/G84-1)&gt;200%,"NA",IF((F84/G84-1)&lt;-200%,"NA",(F84/G84-1)))))</f>
        <v>8.4799903869750892E-2</v>
      </c>
      <c r="I84" s="46">
        <f>IF(ISERROR(C84/F84),"NA",(C84/F84))</f>
        <v>13.877854990874274</v>
      </c>
      <c r="J84" s="72">
        <f>IF(ISERROR(D84/G84),"NA",(D84/G84))</f>
        <v>12.25711682645843</v>
      </c>
      <c r="K84" s="32">
        <f>IF(J84=0,"NA",IF(ISERROR(I84/J84-1),"NA",IF((I84/J84-1)&gt;200%,"NA",IF((I84/J84-1)&lt;-200%,"NA",(I84/J84-1)))))</f>
        <v>0.13222833618729068</v>
      </c>
      <c r="L84" s="29"/>
      <c r="M84" s="130">
        <f ca="1">C84/driver!$O$58</f>
        <v>447.88634647006916</v>
      </c>
      <c r="N84" s="131">
        <f ca="1">D84/driver!$O$57</f>
        <v>354.80108755240536</v>
      </c>
      <c r="O84" s="32">
        <f ca="1">IF(N84=0,"NA",IF(ISERROR(M84/N84-1),"NA",IF((M84/N84-1)&gt;200%,"NA",IF((M84/N84-1)&lt;-200%,"NA",(M84/N84-1)))))</f>
        <v>0.26235900109498611</v>
      </c>
      <c r="P84" s="130">
        <f ca="1">F84/driver!$O$58</f>
        <v>32.273456291666676</v>
      </c>
      <c r="Q84" s="131">
        <f ca="1">G84/driver!$O$57</f>
        <v>28.946537148648648</v>
      </c>
      <c r="R84" s="32">
        <f t="shared" ca="1" si="13"/>
        <v>0.11493323453279958</v>
      </c>
    </row>
    <row r="85" spans="2:18">
      <c r="B85" s="39" t="s">
        <v>35</v>
      </c>
      <c r="C85" s="141">
        <f>SUM(C78:C84)</f>
        <v>1224318.0786626923</v>
      </c>
      <c r="D85" s="142">
        <f t="shared" ref="D85" si="14">SUM(D78:D84)</f>
        <v>1370524.6849695949</v>
      </c>
      <c r="E85" s="38">
        <f>IF(D85=0,"NA",IF(ISERROR(C85/D85-1),"NA",IF((C85/D85-1)&gt;200%,"NA",IF((C85/D85-1)&lt;-200%,"NA",(C85/D85-1)))))</f>
        <v>-0.10667929436830692</v>
      </c>
      <c r="F85" s="15">
        <f>SUM(F78:F84)</f>
        <v>185486.60881262628</v>
      </c>
      <c r="G85" s="15">
        <f t="shared" ref="G85" si="15">SUM(G78:G84)</f>
        <v>177651.15544999996</v>
      </c>
      <c r="H85" s="38">
        <f>IF(G85=0,"NA",IF(ISERROR(F85/G85-1),"NA",IF((F85/G85-1)&gt;200%,"NA",IF((F85/G85-1)&lt;-200%,"NA",(F85/G85-1)))))</f>
        <v>4.4105839575198313E-2</v>
      </c>
      <c r="I85" s="48">
        <f>IF(ISERROR(C85/F85),"NA",(C85/F85))</f>
        <v>6.6005739524812084</v>
      </c>
      <c r="J85" s="49">
        <f>IF(ISERROR(D85/G85),"NA",(D85/G85))</f>
        <v>7.7146961498673168</v>
      </c>
      <c r="K85" s="35">
        <f>IF(J85=0,"NA",IF(ISERROR(I85/J85-1),"NA",IF((I85/J85-1)&gt;200%,"NA",IF((I85/J85-1)&lt;-200%,"NA",(I85/J85-1)))))</f>
        <v>-0.14441556423518631</v>
      </c>
      <c r="L85" s="14"/>
      <c r="M85" s="132">
        <f ca="1">C85/driver!$O$58</f>
        <v>17004.417759204061</v>
      </c>
      <c r="N85" s="133">
        <f ca="1">D85/driver!$O$57</f>
        <v>18520.603850940472</v>
      </c>
      <c r="O85" s="38">
        <f ca="1">IF(N85=0,"NA",IF(ISERROR(M85/N85-1),"NA",IF((M85/N85-1)&gt;200%,"NA",IF((M85/N85-1)&lt;-200%,"NA",(M85/N85-1)))))</f>
        <v>-8.1864830322982085E-2</v>
      </c>
      <c r="P85" s="132">
        <f ca="1">F85/driver!$O$58</f>
        <v>2576.2029001753649</v>
      </c>
      <c r="Q85" s="133">
        <f ca="1">G85/driver!$O$57</f>
        <v>2400.6912898648643</v>
      </c>
      <c r="R85" s="35">
        <f t="shared" ca="1" si="13"/>
        <v>7.310877956339823E-2</v>
      </c>
    </row>
    <row r="86" spans="2:18" ht="15.75" thickBot="1">
      <c r="B86" s="66" t="s">
        <v>36</v>
      </c>
      <c r="C86" s="138">
        <f>C72</f>
        <v>205248.113414252</v>
      </c>
      <c r="D86" s="114">
        <f>D72</f>
        <v>0</v>
      </c>
      <c r="E86" s="101" t="str">
        <f>IF(D86=0,"NA",IF(ISERROR(C86/D86-1),"NA",IF((C86/D86-1)&gt;200%,"NA",IF((C86/D86-1)&lt;-200%,"NA",(C86/D86-1)))))</f>
        <v>NA</v>
      </c>
      <c r="F86" s="147">
        <f>F72</f>
        <v>37869.422021627004</v>
      </c>
      <c r="G86" s="148">
        <f>G72</f>
        <v>0</v>
      </c>
      <c r="H86" s="101" t="str">
        <f>IF(G86=0,"NA",IF(ISERROR(F86/G86-1),"NA",IF((F86/G86-1)&gt;200%,"NA",IF((F86/G86-1)&lt;-200%,"NA",(F86/G86-1)))))</f>
        <v>NA</v>
      </c>
      <c r="I86" s="42">
        <f>IF(ISERROR(C86/F86),"NA",(C86/F86))</f>
        <v>5.4198903087835886</v>
      </c>
      <c r="J86" s="109" t="str">
        <f>IF(ISERROR(D86/G86),"NA",(D86/G86))</f>
        <v>NA</v>
      </c>
      <c r="K86" s="101" t="str">
        <f>IF(J86=0,"NA",IF(ISERROR(I86/J86-1),"NA",IF((I86/J86-1)&gt;200%,"NA",IF((I86/J86-1)&lt;-200%,"NA",(I86/J86-1)))))</f>
        <v>NA</v>
      </c>
      <c r="L86" s="27"/>
      <c r="M86" s="138">
        <f ca="1">C86/driver!$O$58</f>
        <v>2850.668241864611</v>
      </c>
      <c r="N86" s="134">
        <f ca="1">D86/driver!$O$57</f>
        <v>0</v>
      </c>
      <c r="O86" s="101" t="str">
        <f ca="1">IF(N86=0,"NA",IF(ISERROR(M86/N86-1),"NA",IF((M86/N86-1)&gt;200%,"NA",IF((M86/N86-1)&lt;-200%,"NA",(M86/N86-1)))))</f>
        <v>NA</v>
      </c>
      <c r="P86" s="138">
        <f ca="1">F86/driver!$O$58</f>
        <v>525.96419474481945</v>
      </c>
      <c r="Q86" s="134">
        <f ca="1">G86/driver!$O$57</f>
        <v>0</v>
      </c>
      <c r="R86" s="101" t="str">
        <f t="shared" ca="1" si="13"/>
        <v>NA</v>
      </c>
    </row>
    <row r="87" spans="2:18" s="2" customFormat="1" ht="15.75" thickTop="1">
      <c r="B87" s="68" t="s">
        <v>7</v>
      </c>
      <c r="C87" s="115">
        <f>SUM(C85:C86)</f>
        <v>1429566.1920769443</v>
      </c>
      <c r="D87" s="117">
        <f>SUM(D85:D86)</f>
        <v>1370524.6849695949</v>
      </c>
      <c r="E87" s="23">
        <f>IF(D87=0,"NA",IF(ISERROR(C87/D87-1),"NA",IF((C87/D87-1)&gt;200%,"NA",IF((C87/D87-1)&lt;-200%,"NA",(C87/D87-1)))))</f>
        <v>4.3079491930974712E-2</v>
      </c>
      <c r="F87" s="149">
        <f>SUM(F85:F86)</f>
        <v>223356.0308342533</v>
      </c>
      <c r="G87" s="150">
        <f>SUM(G85:G86)</f>
        <v>177651.15544999996</v>
      </c>
      <c r="H87" s="23">
        <f>IF(G87=0,"NA",IF(ISERROR(F87/G87-1),"NA",IF((F87/G87-1)&gt;200%,"NA",IF((F87/G87-1)&lt;-200%,"NA",(F87/G87-1)))))</f>
        <v>0.25727316700237846</v>
      </c>
      <c r="I87" s="44">
        <f>IF(ISERROR(C87/F87),"NA",(C87/F87))</f>
        <v>6.4003921753865161</v>
      </c>
      <c r="J87" s="45">
        <f>IF(ISERROR(D87/G87),"NA",(D87/G87))</f>
        <v>7.7146961498673168</v>
      </c>
      <c r="K87" s="23">
        <f>IF(J87=0,"NA",IF(ISERROR(I87/J87-1),"NA",IF((I87/J87-1)&gt;200%,"NA",IF((I87/J87-1)&lt;-200%,"NA",(I87/J87-1)))))</f>
        <v>-0.17036367329948632</v>
      </c>
      <c r="L87" s="28"/>
      <c r="M87" s="135">
        <f ca="1">C87/driver!$O$58</f>
        <v>19855.08600106867</v>
      </c>
      <c r="N87" s="135">
        <f ca="1">D87/driver!$O$57</f>
        <v>18520.603850940472</v>
      </c>
      <c r="O87" s="23">
        <f ca="1">IF(N87=0,"NA",IF(ISERROR(M87/N87-1),"NA",IF((M87/N87-1)&gt;200%,"NA",IF((M87/N87-1)&lt;-200%,"NA",(M87/N87-1)))))</f>
        <v>7.2053922262390602E-2</v>
      </c>
      <c r="P87" s="135">
        <f ca="1">F87/driver!$O$58</f>
        <v>3102.1670949201848</v>
      </c>
      <c r="Q87" s="135">
        <f ca="1">G87/driver!$O$57</f>
        <v>2400.6912898648643</v>
      </c>
      <c r="R87" s="23">
        <f t="shared" ca="1" si="13"/>
        <v>0.29219742164133344</v>
      </c>
    </row>
    <row r="88" spans="2:18">
      <c r="C88"/>
      <c r="D88" s="1"/>
      <c r="F88" s="95"/>
      <c r="L88" s="53"/>
    </row>
    <row r="89" spans="2:18">
      <c r="B89" s="55" t="s">
        <v>32</v>
      </c>
      <c r="C89" s="56" t="s">
        <v>37</v>
      </c>
      <c r="D89" s="57"/>
      <c r="E89" s="58"/>
      <c r="F89" s="56" t="s">
        <v>26</v>
      </c>
      <c r="G89" s="57"/>
      <c r="H89" s="58"/>
      <c r="I89" s="56" t="s">
        <v>38</v>
      </c>
      <c r="J89" s="16"/>
      <c r="K89" s="17"/>
      <c r="L89" s="70"/>
      <c r="M89" s="59" t="s">
        <v>28</v>
      </c>
      <c r="N89" s="57"/>
      <c r="O89" s="58"/>
      <c r="P89" s="56" t="s">
        <v>29</v>
      </c>
      <c r="Q89" s="57"/>
      <c r="R89" s="58"/>
    </row>
    <row r="90" spans="2:18">
      <c r="B90" s="18" t="s">
        <v>9</v>
      </c>
      <c r="C90" s="61">
        <v>2014</v>
      </c>
      <c r="D90" s="62">
        <v>2013</v>
      </c>
      <c r="E90" s="63" t="s">
        <v>31</v>
      </c>
      <c r="F90" s="61">
        <v>2014</v>
      </c>
      <c r="G90" s="62">
        <v>2013</v>
      </c>
      <c r="H90" s="63" t="s">
        <v>31</v>
      </c>
      <c r="I90" s="61">
        <v>2014</v>
      </c>
      <c r="J90" s="62">
        <v>2013</v>
      </c>
      <c r="K90" s="63" t="s">
        <v>31</v>
      </c>
      <c r="L90" s="70"/>
      <c r="M90" s="61">
        <v>2014</v>
      </c>
      <c r="N90" s="62">
        <v>2013</v>
      </c>
      <c r="O90" s="63" t="s">
        <v>31</v>
      </c>
      <c r="P90" s="61">
        <v>2014</v>
      </c>
      <c r="Q90" s="62">
        <v>2013</v>
      </c>
      <c r="R90" s="63" t="s">
        <v>31</v>
      </c>
    </row>
    <row r="91" spans="2:18">
      <c r="B91" s="64" t="s">
        <v>5</v>
      </c>
      <c r="C91" s="111">
        <f>'Acum 6'!C91-'Trimestre 1'!C91</f>
        <v>-37379.596353009008</v>
      </c>
      <c r="D91" s="112">
        <f>'Acum 6'!D91-'Trimestre 1'!D91</f>
        <v>68195.732792986004</v>
      </c>
      <c r="E91" s="20">
        <f>IF(D91=0,"NA",IF(ISERROR(C91/D91-1),"NA",IF((C91/D91-1)&gt;200%,"NA",IF((C91/D91-1)&lt;-200%,"NA",(C91/D91-1)))))</f>
        <v>-1.5481222185334964</v>
      </c>
      <c r="F91" s="111">
        <f>'Acum 6'!F91-'Trimestre 1'!F91</f>
        <v>6516.4316569999992</v>
      </c>
      <c r="G91" s="112">
        <f>'Acum 6'!G91-'Trimestre 1'!G91</f>
        <v>7542.5920660000002</v>
      </c>
      <c r="H91" s="20">
        <f>IF(G91=0,"NA",IF(ISERROR(F91/G91-1),"NA",IF((F91/G91-1)&gt;200%,"NA",IF((F91/G91-1)&lt;-200%,"NA",(F91/G91-1)))))</f>
        <v>-0.13604877474756449</v>
      </c>
      <c r="I91" s="40">
        <f>IF(ISERROR(C91/F91),"NA",(C91/F91))</f>
        <v>-5.7362063043898521</v>
      </c>
      <c r="J91" s="41">
        <f>IF(ISERROR(D91/G91),"NA",(D91/G91))</f>
        <v>9.0414186789173225</v>
      </c>
      <c r="K91" s="20">
        <f>IF(J91=0,"NA",IF(ISERROR(I91/J91-1),"NA",IF((I91/J91-1)&gt;200%,"NA",IF((I91/J91-1)&lt;-200%,"NA",(I91/J91-1)))))</f>
        <v>-1.6344365312675402</v>
      </c>
      <c r="L91" s="26"/>
      <c r="M91" s="118">
        <f ca="1">C91/driver!$O$58</f>
        <v>-519.16106045845845</v>
      </c>
      <c r="N91" s="119">
        <f ca="1">D91/driver!$O$57</f>
        <v>921.56395666197307</v>
      </c>
      <c r="O91" s="20">
        <f ca="1">IF(N91=0,"NA",IF(ISERROR(M91/N91-1),"NA",IF((M91/N91-1)&gt;200%,"NA",IF((M91/N91-1)&lt;-200%,"NA",(M91/N91-1)))))</f>
        <v>-1.5633478357149824</v>
      </c>
      <c r="P91" s="118">
        <f ca="1">F91/driver!$O$58</f>
        <v>90.505995236111104</v>
      </c>
      <c r="Q91" s="119">
        <f ca="1">G91/driver!$O$57</f>
        <v>101.92691981081082</v>
      </c>
      <c r="R91" s="20">
        <f t="shared" ref="R91:R99" ca="1" si="16">IF(Q91=0,"NA",IF(ISERROR(P91/Q91-1),"NA",IF((P91/Q91-1)&gt;200%,"NA",IF((P91/Q91-1)&lt;-200%,"NA",(P91/Q91-1)))))</f>
        <v>-0.1120501296016635</v>
      </c>
    </row>
    <row r="92" spans="2:18">
      <c r="B92" s="64" t="s">
        <v>0</v>
      </c>
      <c r="C92" s="111">
        <f>'Acum 6'!C92-'Trimestre 1'!C92</f>
        <v>65422.032885545996</v>
      </c>
      <c r="D92" s="112">
        <f>'Acum 6'!D92-'Trimestre 1'!D92</f>
        <v>65704.0384337</v>
      </c>
      <c r="E92" s="20">
        <f>IF(D92=0,"NA",IF(ISERROR(C92/D92-1),"NA",IF((C92/D92-1)&gt;200%,"NA",IF((C92/D92-1)&lt;-200%,"NA",(C92/D92-1)))))</f>
        <v>-4.2920580663936558E-3</v>
      </c>
      <c r="F92" s="111">
        <f>'Acum 6'!F92-'Trimestre 1'!F92</f>
        <v>25526.576884000006</v>
      </c>
      <c r="G92" s="112">
        <f>'Acum 6'!G92-'Trimestre 1'!G92</f>
        <v>23949.701823999996</v>
      </c>
      <c r="H92" s="20">
        <f>IF(G92=0,"NA",IF(ISERROR(F92/G92-1),"NA",IF((F92/G92-1)&gt;200%,"NA",IF((F92/G92-1)&lt;-200%,"NA",(F92/G92-1)))))</f>
        <v>6.5841114498545572E-2</v>
      </c>
      <c r="I92" s="40">
        <f>IF(ISERROR(C92/F92),"NA",(C92/F92))</f>
        <v>2.5628987851697564</v>
      </c>
      <c r="J92" s="65">
        <f>IF(ISERROR(D92/G92),"NA",(D92/G92))</f>
        <v>2.7434178060562733</v>
      </c>
      <c r="K92" s="20">
        <f>IF(J92=0,"NA",IF(ISERROR(I92/J92-1),"NA",IF((I92/J92-1)&gt;200%,"NA",IF((I92/J92-1)&lt;-200%,"NA",(I92/J92-1)))))</f>
        <v>-6.580077612969093E-2</v>
      </c>
      <c r="L92" s="26"/>
      <c r="M92" s="118">
        <f ca="1">C92/driver!$O$58</f>
        <v>908.63934563258329</v>
      </c>
      <c r="N92" s="119">
        <f ca="1">D92/driver!$O$57</f>
        <v>887.89241126621619</v>
      </c>
      <c r="O92" s="20">
        <f ca="1">IF(N92=0,"NA",IF(ISERROR(M92/N92-1),"NA",IF((M92/N92-1)&gt;200%,"NA",IF((M92/N92-1)&lt;-200%,"NA",(M92/N92-1)))))</f>
        <v>2.3366495876206539E-2</v>
      </c>
      <c r="P92" s="118">
        <f ca="1">F92/driver!$O$58</f>
        <v>354.53579005555565</v>
      </c>
      <c r="Q92" s="119">
        <f ca="1">G92/driver!$O$57</f>
        <v>323.6446192432432</v>
      </c>
      <c r="R92" s="20">
        <f t="shared" ca="1" si="16"/>
        <v>9.5447812123505171E-2</v>
      </c>
    </row>
    <row r="93" spans="2:18">
      <c r="B93" s="64" t="s">
        <v>4</v>
      </c>
      <c r="C93" s="111">
        <f>'Acum 6'!C93-'Trimestre 1'!C93</f>
        <v>36392.556626143996</v>
      </c>
      <c r="D93" s="112">
        <f>'Acum 6'!D93-'Trimestre 1'!D93</f>
        <v>35188.612826817</v>
      </c>
      <c r="E93" s="20">
        <f>IF(D93=0,"NA",IF(ISERROR(C93/D93-1),"NA",IF((C93/D93-1)&gt;200%,"NA",IF((C93/D93-1)&lt;-200%,"NA",(C93/D93-1)))))</f>
        <v>3.4214017052967671E-2</v>
      </c>
      <c r="F93" s="111">
        <f>'Acum 6'!F93-'Trimestre 1'!F93</f>
        <v>7836.4709130000001</v>
      </c>
      <c r="G93" s="112">
        <f>'Acum 6'!G93-'Trimestre 1'!G93</f>
        <v>8226.0854980000004</v>
      </c>
      <c r="H93" s="20">
        <f>IF(G93=0,"NA",IF(ISERROR(F93/G93-1),"NA",IF((F93/G93-1)&gt;200%,"NA",IF((F93/G93-1)&lt;-200%,"NA",(F93/G93-1)))))</f>
        <v>-4.7363303614425978E-2</v>
      </c>
      <c r="I93" s="40">
        <f>IF(ISERROR(C93/F93),"NA",(C93/F93))</f>
        <v>4.6439981759865931</v>
      </c>
      <c r="J93" s="65">
        <f>IF(ISERROR(D93/G93),"NA",(D93/G93))</f>
        <v>4.2776862500848516</v>
      </c>
      <c r="K93" s="20">
        <f>IF(J93=0,"NA",IF(ISERROR(I93/J93-1),"NA",IF((I93/J93-1)&gt;200%,"NA",IF((I93/J93-1)&lt;-200%,"NA",(I93/J93-1)))))</f>
        <v>8.5633191516669926E-2</v>
      </c>
      <c r="L93" s="26"/>
      <c r="M93" s="118">
        <f ca="1">C93/driver!$O$58</f>
        <v>505.45217536311105</v>
      </c>
      <c r="N93" s="119">
        <f ca="1">D93/driver!$O$57</f>
        <v>475.52179495698647</v>
      </c>
      <c r="O93" s="20">
        <f ca="1">IF(N93=0,"NA",IF(ISERROR(M93/N93-1),"NA",IF((M93/N93-1)&gt;200%,"NA",IF((M93/N93-1)&lt;-200%,"NA",(M93/N93-1)))))</f>
        <v>6.2942184193327977E-2</v>
      </c>
      <c r="P93" s="118">
        <f ca="1">F93/driver!$O$58</f>
        <v>108.83987379166666</v>
      </c>
      <c r="Q93" s="119">
        <f ca="1">G93/driver!$O$57</f>
        <v>111.16331754054055</v>
      </c>
      <c r="R93" s="20">
        <f t="shared" ca="1" si="16"/>
        <v>-2.0901173159271202E-2</v>
      </c>
    </row>
    <row r="94" spans="2:18">
      <c r="B94" s="64" t="s">
        <v>1</v>
      </c>
      <c r="C94" s="111">
        <f>'Acum 6'!C94-'Trimestre 1'!C94</f>
        <v>34662.150904932998</v>
      </c>
      <c r="D94" s="112">
        <f>'Acum 6'!D94-'Trimestre 1'!D94</f>
        <v>38070.178376168995</v>
      </c>
      <c r="E94" s="20">
        <f>IF(D94=0,"NA",IF(ISERROR(C94/D94-1),"NA",IF((C94/D94-1)&gt;200%,"NA",IF((C94/D94-1)&lt;-200%,"NA",(C94/D94-1)))))</f>
        <v>-8.9519608696378983E-2</v>
      </c>
      <c r="F94" s="111">
        <f>'Acum 6'!F94-'Trimestre 1'!F94</f>
        <v>2437.9631429999999</v>
      </c>
      <c r="G94" s="112">
        <f>'Acum 6'!G94-'Trimestre 1'!G94</f>
        <v>2412.7544830000002</v>
      </c>
      <c r="H94" s="20">
        <f>IF(G94=0,"NA",IF(ISERROR(F94/G94-1),"NA",IF((F94/G94-1)&gt;200%,"NA",IF((F94/G94-1)&lt;-200%,"NA",(F94/G94-1)))))</f>
        <v>1.0448083374258399E-2</v>
      </c>
      <c r="I94" s="40">
        <f>IF(ISERROR(C94/F94),"NA",(C94/F94))</f>
        <v>14.217668140085168</v>
      </c>
      <c r="J94" s="65">
        <f>IF(ISERROR(D94/G94),"NA",(D94/G94))</f>
        <v>15.778720397954801</v>
      </c>
      <c r="K94" s="20">
        <f>IF(J94=0,"NA",IF(ISERROR(I94/J94-1),"NA",IF((I94/J94-1)&gt;200%,"NA",IF((I94/J94-1)&lt;-200%,"NA",(I94/J94-1)))))</f>
        <v>-9.893402116891381E-2</v>
      </c>
      <c r="L94" s="26"/>
      <c r="M94" s="118">
        <f ca="1">C94/driver!$O$58</f>
        <v>481.41876256851384</v>
      </c>
      <c r="N94" s="119">
        <f ca="1">D94/driver!$O$57</f>
        <v>514.46186994822961</v>
      </c>
      <c r="O94" s="20">
        <f ca="1">IF(N94=0,"NA",IF(ISERROR(M94/N94-1),"NA",IF((M94/N94-1)&gt;200%,"NA",IF((M94/N94-1)&lt;-200%,"NA",(M94/N94-1)))))</f>
        <v>-6.4228486715722788E-2</v>
      </c>
      <c r="P94" s="118">
        <f ca="1">F94/driver!$O$58</f>
        <v>33.860599208333333</v>
      </c>
      <c r="Q94" s="119">
        <f ca="1">G94/driver!$O$57</f>
        <v>32.604790310810813</v>
      </c>
      <c r="R94" s="20">
        <f t="shared" ca="1" si="16"/>
        <v>3.8516085690210033E-2</v>
      </c>
    </row>
    <row r="95" spans="2:18">
      <c r="B95" s="19" t="s">
        <v>2</v>
      </c>
      <c r="C95" s="111">
        <f>'Acum 6'!C95-'Trimestre 1'!C95</f>
        <v>14074.157207046002</v>
      </c>
      <c r="D95" s="112">
        <f>'Acum 6'!D95-'Trimestre 1'!D95</f>
        <v>13760.090982490998</v>
      </c>
      <c r="E95" s="20">
        <f>IF(D95=0,"NA",IF(ISERROR(C95/D95-1),"NA",IF((C95/D95-1)&gt;200%,"NA",IF((C95/D95-1)&lt;-200%,"NA",(C95/D95-1)))))</f>
        <v>2.2824429355491782E-2</v>
      </c>
      <c r="F95" s="111">
        <f>'Acum 6'!F95-'Trimestre 1'!F95</f>
        <v>2652.7364806262667</v>
      </c>
      <c r="G95" s="112">
        <f>'Acum 6'!G95-'Trimestre 1'!G95</f>
        <v>2394.2455559999994</v>
      </c>
      <c r="H95" s="20">
        <f>IF(G95=0,"NA",IF(ISERROR(F95/G95-1),"NA",IF((F95/G95-1)&gt;200%,"NA",IF((F95/G95-1)&lt;-200%,"NA",(F95/G95-1)))))</f>
        <v>0.1079634141863548</v>
      </c>
      <c r="I95" s="40">
        <f>IF(ISERROR(C95/F95),"NA",(C95/F95))</f>
        <v>5.3055240540603297</v>
      </c>
      <c r="J95" s="65">
        <f>IF(ISERROR(D95/G95),"NA",(D95/G95))</f>
        <v>5.7471511006914451</v>
      </c>
      <c r="K95" s="20">
        <f>IF(J95=0,"NA",IF(ISERROR(I95/J95-1),"NA",IF((I95/J95-1)&gt;200%,"NA",IF((I95/J95-1)&lt;-200%,"NA",(I95/J95-1)))))</f>
        <v>-7.6842776341478625E-2</v>
      </c>
      <c r="L95" s="26"/>
      <c r="M95" s="118">
        <f ca="1">C95/driver!$O$58</f>
        <v>195.47440565341671</v>
      </c>
      <c r="N95" s="119">
        <f ca="1">D95/driver!$O$57</f>
        <v>185.94717543906754</v>
      </c>
      <c r="O95" s="20">
        <f ca="1">IF(N95=0,"NA",IF(ISERROR(M95/N95-1),"NA",IF((M95/N95-1)&gt;200%,"NA",IF((M95/N95-1)&lt;-200%,"NA",(M95/N95-1)))))</f>
        <v>5.1236219059811017E-2</v>
      </c>
      <c r="P95" s="118">
        <f ca="1">F95/driver!$O$58</f>
        <v>36.843562230920369</v>
      </c>
      <c r="Q95" s="119">
        <f ca="1">G95/driver!$O$57</f>
        <v>32.354669675675666</v>
      </c>
      <c r="R95" s="20">
        <f t="shared" ca="1" si="16"/>
        <v>0.13874017569153141</v>
      </c>
    </row>
    <row r="96" spans="2:18">
      <c r="B96" s="83" t="s">
        <v>6</v>
      </c>
      <c r="C96" s="126">
        <f>'Acum 6'!C96-'Trimestre 1'!C96</f>
        <v>32.940377850999994</v>
      </c>
      <c r="D96" s="127">
        <f>'Acum 6'!D96-'Trimestre 1'!D96</f>
        <v>76.35193591899997</v>
      </c>
      <c r="E96" s="32">
        <f>IF(D96=0,"NA",IF(ISERROR(C96/D96-1),"NA",IF((C96/D96-1)&gt;200%,"NA",IF((C96/D96-1)&lt;-200%,"NA",(C96/D96-1)))))</f>
        <v>-0.56857180561936649</v>
      </c>
      <c r="F96" s="126">
        <f>'Acum 6'!F96-'Trimestre 1'!F96</f>
        <v>99.527328000000011</v>
      </c>
      <c r="G96" s="127">
        <f>'Acum 6'!G96-'Trimestre 1'!G96</f>
        <v>93.21742399999998</v>
      </c>
      <c r="H96" s="32">
        <f>IF(G96=0,"NA",IF(ISERROR(F96/G96-1),"NA",IF((F96/G96-1)&gt;200%,"NA",IF((F96/G96-1)&lt;-200%,"NA",(F96/G96-1)))))</f>
        <v>6.7690177750460379E-2</v>
      </c>
      <c r="I96" s="46">
        <f>IF(ISERROR(C96/F96),"NA",(C96/F96))</f>
        <v>0.3309681723897982</v>
      </c>
      <c r="J96" s="72">
        <f>IF(ISERROR(D96/G96),"NA",(D96/G96))</f>
        <v>0.81907365214254346</v>
      </c>
      <c r="K96" s="32">
        <f>IF(J96=0,"NA",IF(ISERROR(I96/J96-1),"NA",IF((I96/J96-1)&gt;200%,"NA",IF((I96/J96-1)&lt;-200%,"NA",(I96/J96-1)))))</f>
        <v>-0.59592379571233023</v>
      </c>
      <c r="L96" s="28"/>
      <c r="M96" s="130">
        <f ca="1">C96/driver!$O$58</f>
        <v>0.45750524793055547</v>
      </c>
      <c r="N96" s="131">
        <f ca="1">D96/driver!$O$57</f>
        <v>1.0317829178243239</v>
      </c>
      <c r="O96" s="32">
        <f ca="1">IF(N96=0,"NA",IF(ISERROR(M96/N96-1),"NA",IF((M96/N96-1)&gt;200%,"NA",IF((M96/N96-1)&lt;-200%,"NA",(M96/N96-1)))))</f>
        <v>-0.5565876891087933</v>
      </c>
      <c r="P96" s="130">
        <f ca="1">F96/driver!$O$58</f>
        <v>1.3823240000000001</v>
      </c>
      <c r="Q96" s="131">
        <f ca="1">G96/driver!$O$57</f>
        <v>1.2596949189189186</v>
      </c>
      <c r="R96" s="32">
        <f t="shared" ca="1" si="16"/>
        <v>9.7348238243528673E-2</v>
      </c>
    </row>
    <row r="97" spans="2:18">
      <c r="B97" s="34" t="s">
        <v>35</v>
      </c>
      <c r="C97" s="128">
        <f>SUM(C91:C96)</f>
        <v>113204.24164851099</v>
      </c>
      <c r="D97" s="129">
        <f>SUM(D91:D96)</f>
        <v>220995.00534808202</v>
      </c>
      <c r="E97" s="38">
        <f>IF(D97=0,"NA",IF(ISERROR(C97/D97-1),"NA",IF((C97/D97-1)&gt;200%,"NA",IF((C97/D97-1)&lt;-200%,"NA",(C97/D97-1)))))</f>
        <v>-0.48775203552584057</v>
      </c>
      <c r="F97" s="128">
        <f>SUM(F91:F96)</f>
        <v>45069.706405626261</v>
      </c>
      <c r="G97" s="129">
        <f>SUM(G91:G96)</f>
        <v>44618.596851000002</v>
      </c>
      <c r="H97" s="38">
        <f>IF(G97=0,"NA",IF(ISERROR(F97/G97-1),"NA",IF((F97/G97-1)&gt;200%,"NA",IF((F97/G97-1)&lt;-200%,"NA",(F97/G97-1)))))</f>
        <v>1.0110348295637728E-2</v>
      </c>
      <c r="I97" s="48">
        <f>IF(ISERROR(C97/F97),"NA",(C97/F97))</f>
        <v>2.5117590212298162</v>
      </c>
      <c r="J97" s="49">
        <f>IF(ISERROR(D97/G97),"NA",(D97/G97))</f>
        <v>4.9529797202291235</v>
      </c>
      <c r="K97" s="38">
        <f>IF(J97=0,"NA",IF(ISERROR(I97/J97-1),"NA",IF((I97/J97-1)&gt;200%,"NA",IF((I97/J97-1)&lt;-200%,"NA",(I97/J97-1)))))</f>
        <v>-0.49287920340735358</v>
      </c>
      <c r="L97" s="36"/>
      <c r="M97" s="132">
        <f ca="1">C97/driver!$O$58</f>
        <v>1572.2811340070971</v>
      </c>
      <c r="N97" s="133">
        <f ca="1">D97/driver!$O$57</f>
        <v>2986.4189911902977</v>
      </c>
      <c r="O97" s="38">
        <f ca="1">IF(N97=0,"NA",IF(ISERROR(M97/N97-1),"NA",IF((M97/N97-1)&gt;200%,"NA",IF((M97/N97-1)&lt;-200%,"NA",(M97/N97-1)))))</f>
        <v>-0.47352292540155838</v>
      </c>
      <c r="P97" s="132">
        <f ca="1">F97/driver!$O$58</f>
        <v>625.96814452258695</v>
      </c>
      <c r="Q97" s="133">
        <f ca="1">G97/driver!$O$57</f>
        <v>602.95401149999998</v>
      </c>
      <c r="R97" s="38">
        <f t="shared" ca="1" si="16"/>
        <v>3.8168969081627813E-2</v>
      </c>
    </row>
    <row r="98" spans="2:18" ht="15.75" thickBot="1">
      <c r="B98" s="66" t="s">
        <v>36</v>
      </c>
      <c r="C98" s="113">
        <f>'Acum 6'!C98-'Trimestre 1'!C98</f>
        <v>106785.05921636897</v>
      </c>
      <c r="D98" s="114">
        <f>'Acum 6'!D98-'Trimestre 1'!D98</f>
        <v>0</v>
      </c>
      <c r="E98" s="101" t="str">
        <f>IF(D98=0,"NA",IF(ISERROR(C98/D98-1),"NA",IF((C98/D98-1)&gt;200%,"NA",IF((C98/D98-1)&lt;-200%,"NA",(C98/D98-1)))))</f>
        <v>NA</v>
      </c>
      <c r="F98" s="113">
        <f>'Acum 6'!F98-'Trimestre 1'!F98</f>
        <v>37869.422021627004</v>
      </c>
      <c r="G98" s="114">
        <f>'Acum 6'!G98-'Trimestre 1'!G98</f>
        <v>0</v>
      </c>
      <c r="H98" s="101" t="str">
        <f>IF(G98=0,"NA",IF(ISERROR(F98/G98-1),"NA",IF((F98/G98-1)&gt;200%,"NA",IF((F98/G98-1)&lt;-200%,"NA",(F98/G98-1)))))</f>
        <v>NA</v>
      </c>
      <c r="I98" s="42">
        <f>IF(ISERROR(C98/F98),"NA",(C98/F98))</f>
        <v>2.8198227888290623</v>
      </c>
      <c r="J98" s="109" t="str">
        <f>IF(ISERROR(D98/G98),"NA",(D98/G98))</f>
        <v>NA</v>
      </c>
      <c r="K98" s="101" t="str">
        <f>IF(J98=0,"NA",IF(ISERROR(I98/J98-1),"NA",IF((I98/J98-1)&gt;200%,"NA",IF((I98/J98-1)&lt;-200%,"NA",(I98/J98-1)))))</f>
        <v>NA</v>
      </c>
      <c r="L98" s="26"/>
      <c r="M98" s="118">
        <f ca="1">C98/driver!$O$58</f>
        <v>1483.1258224495691</v>
      </c>
      <c r="N98" s="119">
        <f ca="1">D98/driver!$O$57</f>
        <v>0</v>
      </c>
      <c r="O98" s="96" t="str">
        <f ca="1">IF(N98=0,"NA",IF(ISERROR(M98/N98-1),"NA",IF((M98/N98-1)&gt;200%,"NA",IF((M98/N98-1)&lt;-200%,"NA",(M98/N98-1)))))</f>
        <v>NA</v>
      </c>
      <c r="P98" s="118">
        <f ca="1">F98/driver!$O$58</f>
        <v>525.96419474481945</v>
      </c>
      <c r="Q98" s="119">
        <f ca="1">G98/driver!$O$57</f>
        <v>0</v>
      </c>
      <c r="R98" s="101" t="str">
        <f t="shared" ca="1" si="16"/>
        <v>NA</v>
      </c>
    </row>
    <row r="99" spans="2:18" ht="15.75" thickTop="1">
      <c r="B99" s="68" t="s">
        <v>7</v>
      </c>
      <c r="C99" s="115">
        <f>SUM(C97:C98)</f>
        <v>219989.30086487997</v>
      </c>
      <c r="D99" s="117">
        <f>SUM(D97:D98)</f>
        <v>220995.00534808202</v>
      </c>
      <c r="E99" s="23">
        <f>IF(D99=0,"NA",IF(ISERROR(C99/D99-1),"NA",IF((C99/D99-1)&gt;200%,"NA",IF((C99/D99-1)&lt;-200%,"NA",(C99/D99-1)))))</f>
        <v>-4.5508018682051121E-3</v>
      </c>
      <c r="F99" s="115">
        <f>SUM(F97:F98)</f>
        <v>82939.128427253265</v>
      </c>
      <c r="G99" s="117">
        <f>SUM(G97:G98)</f>
        <v>44618.596851000002</v>
      </c>
      <c r="H99" s="23">
        <f>IF(G99=0,"NA",IF(ISERROR(F99/G99-1),"NA",IF((F99/G99-1)&gt;200%,"NA",IF((F99/G99-1)&lt;-200%,"NA",(F99/G99-1)))))</f>
        <v>0.85884663079436163</v>
      </c>
      <c r="I99" s="44">
        <f>IF(ISERROR(C99/F99),"NA",(C99/F99))</f>
        <v>2.6524187682757576</v>
      </c>
      <c r="J99" s="45">
        <f>IF(ISERROR(D99/G99),"NA",(D99/G99))</f>
        <v>4.9529797202291235</v>
      </c>
      <c r="K99" s="23">
        <f>IF(J99=0,"NA",IF(ISERROR(I99/J99-1),"NA",IF((I99/J99-1)&gt;200%,"NA",IF((I99/J99-1)&lt;-200%,"NA",(I99/J99-1)))))</f>
        <v>-0.46448018806887881</v>
      </c>
      <c r="L99" s="70"/>
      <c r="M99" s="120">
        <f ca="1">C99/driver!$O$58</f>
        <v>3055.4069564566662</v>
      </c>
      <c r="N99" s="120">
        <f ca="1">D99/driver!$O$57</f>
        <v>2986.4189911902977</v>
      </c>
      <c r="O99" s="25">
        <f ca="1">IF(N99=0,"NA",IF(ISERROR(M99/N99-1),"NA",IF((M99/N99-1)&gt;200%,"NA",IF((M99/N99-1)&lt;-200%,"NA",(M99/N99-1)))))</f>
        <v>2.3100564746566965E-2</v>
      </c>
      <c r="P99" s="120">
        <f ca="1">F99/driver!$O$58</f>
        <v>1151.9323392674064</v>
      </c>
      <c r="Q99" s="120">
        <f ca="1">G99/driver!$O$57</f>
        <v>602.95401149999998</v>
      </c>
      <c r="R99" s="23">
        <f t="shared" ca="1" si="16"/>
        <v>0.91048125942753844</v>
      </c>
    </row>
    <row r="100" spans="2:18">
      <c r="B100" s="69"/>
      <c r="C100" s="4"/>
      <c r="D100" s="4"/>
      <c r="E100" s="13"/>
      <c r="F100" s="4"/>
      <c r="G100" s="4"/>
      <c r="H100" s="13"/>
      <c r="I100" s="50"/>
      <c r="J100" s="49"/>
      <c r="K100" s="13"/>
      <c r="L100" s="82"/>
      <c r="M100" s="37"/>
      <c r="N100" s="37"/>
      <c r="O100" s="13"/>
      <c r="P100" s="37"/>
      <c r="Q100" s="37"/>
      <c r="R100" s="13"/>
    </row>
    <row r="102" spans="2:18">
      <c r="C102" s="9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B102"/>
  <sheetViews>
    <sheetView showGridLines="0" workbookViewId="0">
      <pane xSplit="2" ySplit="6" topLeftCell="C49" activePane="bottomRight" state="frozen"/>
      <selection activeCell="A55" sqref="A55:XFD60"/>
      <selection pane="topRight" activeCell="A55" sqref="A55:XFD60"/>
      <selection pane="bottomLeft" activeCell="A55" sqref="A55:XFD60"/>
      <selection pane="bottomRight" activeCell="A55" sqref="A55:XFD60"/>
    </sheetView>
  </sheetViews>
  <sheetFormatPr baseColWidth="10" defaultRowHeight="15"/>
  <cols>
    <col min="1" max="1" width="1.140625" style="53" customWidth="1"/>
    <col min="2" max="2" width="25.7109375" style="53" customWidth="1"/>
    <col min="3" max="5" width="10.7109375" style="53" customWidth="1"/>
    <col min="6" max="10" width="8.7109375" style="53" customWidth="1"/>
    <col min="11" max="17" width="7.7109375" style="53" customWidth="1"/>
    <col min="18" max="18" width="1.42578125" style="54" customWidth="1"/>
    <col min="19" max="28" width="7.7109375" style="53" customWidth="1"/>
    <col min="29" max="16384" width="11.42578125" style="53"/>
  </cols>
  <sheetData>
    <row r="1" spans="2:28" ht="26.25">
      <c r="B1" s="8" t="s">
        <v>22</v>
      </c>
    </row>
    <row r="2" spans="2:28" ht="21">
      <c r="B2" s="7" t="s">
        <v>53</v>
      </c>
    </row>
    <row r="5" spans="2:28">
      <c r="B5" s="55" t="s">
        <v>41</v>
      </c>
      <c r="C5" s="56" t="s">
        <v>33</v>
      </c>
      <c r="D5" s="57"/>
      <c r="E5" s="57"/>
      <c r="F5" s="57"/>
      <c r="G5" s="58"/>
      <c r="H5" s="56" t="s">
        <v>26</v>
      </c>
      <c r="I5" s="57"/>
      <c r="J5" s="57"/>
      <c r="K5" s="57"/>
      <c r="L5" s="58"/>
      <c r="M5" s="56" t="s">
        <v>34</v>
      </c>
      <c r="N5" s="16"/>
      <c r="O5" s="16"/>
      <c r="P5" s="16"/>
      <c r="Q5" s="17"/>
      <c r="R5" s="70"/>
      <c r="S5" s="59" t="s">
        <v>28</v>
      </c>
      <c r="T5" s="57"/>
      <c r="U5" s="57"/>
      <c r="V5" s="57"/>
      <c r="W5" s="58"/>
      <c r="X5" s="56" t="s">
        <v>29</v>
      </c>
      <c r="Y5" s="57"/>
      <c r="Z5" s="57"/>
      <c r="AA5" s="57"/>
      <c r="AB5" s="58"/>
    </row>
    <row r="6" spans="2:28" s="6" customFormat="1" ht="12.75">
      <c r="B6" s="60" t="s">
        <v>9</v>
      </c>
      <c r="C6" s="61">
        <v>2014</v>
      </c>
      <c r="D6" s="62">
        <v>2013</v>
      </c>
      <c r="E6" s="62" t="s">
        <v>42</v>
      </c>
      <c r="F6" s="62" t="s">
        <v>30</v>
      </c>
      <c r="G6" s="63" t="s">
        <v>31</v>
      </c>
      <c r="H6" s="61">
        <v>2014</v>
      </c>
      <c r="I6" s="62">
        <v>2013</v>
      </c>
      <c r="J6" s="62" t="s">
        <v>42</v>
      </c>
      <c r="K6" s="62" t="s">
        <v>30</v>
      </c>
      <c r="L6" s="63" t="s">
        <v>31</v>
      </c>
      <c r="M6" s="61">
        <v>2014</v>
      </c>
      <c r="N6" s="62">
        <v>2013</v>
      </c>
      <c r="O6" s="62" t="s">
        <v>42</v>
      </c>
      <c r="P6" s="62" t="s">
        <v>30</v>
      </c>
      <c r="Q6" s="63" t="s">
        <v>31</v>
      </c>
      <c r="R6" s="70"/>
      <c r="S6" s="61">
        <v>2014</v>
      </c>
      <c r="T6" s="62">
        <v>2013</v>
      </c>
      <c r="U6" s="62" t="s">
        <v>42</v>
      </c>
      <c r="V6" s="62" t="s">
        <v>30</v>
      </c>
      <c r="W6" s="63" t="s">
        <v>31</v>
      </c>
      <c r="X6" s="61">
        <v>2014</v>
      </c>
      <c r="Y6" s="62">
        <v>2013</v>
      </c>
      <c r="Z6" s="62" t="s">
        <v>42</v>
      </c>
      <c r="AA6" s="62" t="s">
        <v>30</v>
      </c>
      <c r="AB6" s="63" t="s">
        <v>31</v>
      </c>
    </row>
    <row r="7" spans="2:28">
      <c r="B7" s="64" t="s">
        <v>5</v>
      </c>
      <c r="C7" s="111">
        <f>'Acum 9'!C7-'Acum 6'!C7</f>
        <v>0</v>
      </c>
      <c r="D7" s="112">
        <f>'Acum 9'!D7-'Acum 6'!D7</f>
        <v>0</v>
      </c>
      <c r="E7" s="112" t="e">
        <f>'Acum 9'!E7-'Acum 6'!#REF!</f>
        <v>#REF!</v>
      </c>
      <c r="F7" s="12" t="str">
        <f t="shared" ref="F7:F14" si="0">IF(E173,"NA",IF(ISERROR(C7/E7),"NA",IF((C7/E7)&gt;200%,"NA",IF((C7/E7)&lt;-200%,"NA",(C7/E7)))))</f>
        <v>NA</v>
      </c>
      <c r="G7" s="20" t="str">
        <f t="shared" ref="G7:G14" si="1">IF(D7=0,"NA",IF(ISERROR(C7/D7-1),"NA",IF((C7/D7-1)&gt;200%,"NA",IF((C7/D7-1)&lt;-200%,"NA",(C7/D7-1)))))</f>
        <v>NA</v>
      </c>
      <c r="H7" s="111">
        <f>'Acum 9'!H7-'Acum 6'!F7</f>
        <v>0</v>
      </c>
      <c r="I7" s="112">
        <f>'Acum 9'!I7-'Acum 6'!G7</f>
        <v>0</v>
      </c>
      <c r="J7" s="112" t="e">
        <f>'Acum 9'!J7-'Acum 6'!#REF!</f>
        <v>#REF!</v>
      </c>
      <c r="K7" s="12" t="str">
        <f t="shared" ref="K7:K14" si="2">IF(J173,"NA",IF(ISERROR(H7/J7),"NA",IF((H7/J7)&gt;200%,"NA",IF((H7/J7)&lt;-200%,"NA",(H7/J7)))))</f>
        <v>NA</v>
      </c>
      <c r="L7" s="20" t="str">
        <f t="shared" ref="L7:L14" si="3">IF(I7=0,"NA",IF(ISERROR(H7/I7-1),"NA",IF((H7/I7-1)&gt;200%,"NA",IF((H7/I7-1)&lt;-200%,"NA",(H7/I7-1)))))</f>
        <v>NA</v>
      </c>
      <c r="M7" s="40" t="str">
        <f t="shared" ref="M7:O14" si="4">IF(ISERROR(C7/H7),"NA",(C7/H7))</f>
        <v>NA</v>
      </c>
      <c r="N7" s="41" t="str">
        <f t="shared" si="4"/>
        <v>NA</v>
      </c>
      <c r="O7" s="41" t="str">
        <f t="shared" si="4"/>
        <v>NA</v>
      </c>
      <c r="P7" s="12" t="str">
        <f t="shared" ref="P7:P14" si="5">IF(O163,"NA",IF(ISERROR(M7/O7),"NA",IF((M7/O7)&gt;200%,"NA",IF((M7/O7)&lt;-200%,"NA",(M7/O7)))))</f>
        <v>NA</v>
      </c>
      <c r="Q7" s="20" t="str">
        <f t="shared" ref="Q7:Q14" si="6">IF(N7=0,"NA",IF(ISERROR(M7/N7-1),"NA",IF((M7/N7-1)&gt;200%,"NA",IF((M7/N7-1)&lt;-200%,"NA",(M7/N7-1)))))</f>
        <v>NA</v>
      </c>
      <c r="R7" s="26"/>
      <c r="S7" s="111">
        <f ca="1">C7/driver!$O$63</f>
        <v>0</v>
      </c>
      <c r="T7" s="112">
        <f ca="1">D7/driver!$O$62</f>
        <v>0</v>
      </c>
      <c r="U7" s="112" t="e">
        <f ca="1">E7/driver!$O$63</f>
        <v>#REF!</v>
      </c>
      <c r="V7" s="12" t="str">
        <f t="shared" ref="V7:V14" ca="1" si="7">IF(U173,"NA",IF(ISERROR(S7/U7),"NA",IF((S7/U7)&gt;200%,"NA",IF((S7/U7)&lt;-200%,"NA",(S7/U7)))))</f>
        <v>NA</v>
      </c>
      <c r="W7" s="20" t="str">
        <f t="shared" ref="W7:W14" ca="1" si="8">IF(T7=0,"NA",IF(ISERROR(S7/T7-1),"NA",IF((S7/T7-1)&gt;200%,"NA",IF((S7/T7-1)&lt;-200%,"NA",(S7/T7-1)))))</f>
        <v>NA</v>
      </c>
      <c r="X7" s="111">
        <f ca="1">H7/driver!$O$63</f>
        <v>0</v>
      </c>
      <c r="Y7" s="112">
        <f ca="1">I7/driver!$O$62</f>
        <v>0</v>
      </c>
      <c r="Z7" s="112" t="e">
        <f ca="1">J7/driver!$O$63</f>
        <v>#REF!</v>
      </c>
      <c r="AA7" s="12" t="str">
        <f t="shared" ref="AA7:AA14" ca="1" si="9">IF(Z173,"NA",IF(ISERROR(X7/Z7),"NA",IF((X7/Z7)&gt;200%,"NA",IF((X7/Z7)&lt;-200%,"NA",(X7/Z7)))))</f>
        <v>NA</v>
      </c>
      <c r="AB7" s="20" t="str">
        <f t="shared" ref="AB7:AB14" ca="1" si="10">IF(Y7=0,"NA",IF(ISERROR(X7/Y7-1),"NA",IF((X7/Y7-1)&gt;200%,"NA",IF((X7/Y7-1)&lt;-200%,"NA",(X7/Y7-1)))))</f>
        <v>NA</v>
      </c>
    </row>
    <row r="8" spans="2:28">
      <c r="B8" s="64" t="s">
        <v>0</v>
      </c>
      <c r="C8" s="111">
        <f>'Acum 9'!C8-'Acum 6'!C8</f>
        <v>0</v>
      </c>
      <c r="D8" s="112">
        <f>'Acum 9'!D8-'Acum 6'!D8</f>
        <v>0</v>
      </c>
      <c r="E8" s="112" t="e">
        <f>'Acum 9'!E8-'Acum 6'!#REF!</f>
        <v>#REF!</v>
      </c>
      <c r="F8" s="12" t="str">
        <f t="shared" si="0"/>
        <v>NA</v>
      </c>
      <c r="G8" s="20" t="str">
        <f t="shared" si="1"/>
        <v>NA</v>
      </c>
      <c r="H8" s="111">
        <f>'Acum 9'!H8-'Acum 6'!F8</f>
        <v>0</v>
      </c>
      <c r="I8" s="112">
        <f>'Acum 9'!I8-'Acum 6'!G8</f>
        <v>0</v>
      </c>
      <c r="J8" s="112" t="e">
        <f>'Acum 9'!J8-'Acum 6'!#REF!</f>
        <v>#REF!</v>
      </c>
      <c r="K8" s="12" t="str">
        <f t="shared" si="2"/>
        <v>NA</v>
      </c>
      <c r="L8" s="20" t="str">
        <f t="shared" si="3"/>
        <v>NA</v>
      </c>
      <c r="M8" s="40" t="str">
        <f t="shared" si="4"/>
        <v>NA</v>
      </c>
      <c r="N8" s="65" t="str">
        <f t="shared" si="4"/>
        <v>NA</v>
      </c>
      <c r="O8" s="41" t="str">
        <f t="shared" si="4"/>
        <v>NA</v>
      </c>
      <c r="P8" s="12" t="str">
        <f t="shared" si="5"/>
        <v>NA</v>
      </c>
      <c r="Q8" s="20" t="str">
        <f t="shared" si="6"/>
        <v>NA</v>
      </c>
      <c r="R8" s="26"/>
      <c r="S8" s="111">
        <f ca="1">C8/driver!$O$63</f>
        <v>0</v>
      </c>
      <c r="T8" s="112">
        <f ca="1">D8/driver!$O$62</f>
        <v>0</v>
      </c>
      <c r="U8" s="112" t="e">
        <f ca="1">E8/driver!$O$63</f>
        <v>#REF!</v>
      </c>
      <c r="V8" s="12" t="str">
        <f t="shared" ca="1" si="7"/>
        <v>NA</v>
      </c>
      <c r="W8" s="20" t="str">
        <f t="shared" ca="1" si="8"/>
        <v>NA</v>
      </c>
      <c r="X8" s="111">
        <f ca="1">H8/driver!$O$63</f>
        <v>0</v>
      </c>
      <c r="Y8" s="112">
        <f ca="1">I8/driver!$O$62</f>
        <v>0</v>
      </c>
      <c r="Z8" s="112" t="e">
        <f ca="1">J8/driver!$O$63</f>
        <v>#REF!</v>
      </c>
      <c r="AA8" s="12" t="str">
        <f t="shared" ca="1" si="9"/>
        <v>NA</v>
      </c>
      <c r="AB8" s="20" t="str">
        <f t="shared" ca="1" si="10"/>
        <v>NA</v>
      </c>
    </row>
    <row r="9" spans="2:28">
      <c r="B9" s="64" t="s">
        <v>4</v>
      </c>
      <c r="C9" s="111">
        <f>'Acum 9'!C9-'Acum 6'!C9</f>
        <v>0</v>
      </c>
      <c r="D9" s="112">
        <f>'Acum 9'!D9-'Acum 6'!D9</f>
        <v>0</v>
      </c>
      <c r="E9" s="112" t="e">
        <f>'Acum 9'!E9-'Acum 6'!#REF!</f>
        <v>#REF!</v>
      </c>
      <c r="F9" s="12" t="str">
        <f t="shared" si="0"/>
        <v>NA</v>
      </c>
      <c r="G9" s="20" t="str">
        <f t="shared" si="1"/>
        <v>NA</v>
      </c>
      <c r="H9" s="111">
        <f>'Acum 9'!H9-'Acum 6'!F9</f>
        <v>0</v>
      </c>
      <c r="I9" s="112">
        <f>'Acum 9'!I9-'Acum 6'!G9</f>
        <v>0</v>
      </c>
      <c r="J9" s="112" t="e">
        <f>'Acum 9'!J9-'Acum 6'!#REF!</f>
        <v>#REF!</v>
      </c>
      <c r="K9" s="12" t="str">
        <f t="shared" si="2"/>
        <v>NA</v>
      </c>
      <c r="L9" s="20" t="str">
        <f t="shared" si="3"/>
        <v>NA</v>
      </c>
      <c r="M9" s="40" t="str">
        <f t="shared" si="4"/>
        <v>NA</v>
      </c>
      <c r="N9" s="65" t="str">
        <f t="shared" si="4"/>
        <v>NA</v>
      </c>
      <c r="O9" s="41" t="str">
        <f t="shared" si="4"/>
        <v>NA</v>
      </c>
      <c r="P9" s="12" t="str">
        <f t="shared" si="5"/>
        <v>NA</v>
      </c>
      <c r="Q9" s="20" t="str">
        <f t="shared" si="6"/>
        <v>NA</v>
      </c>
      <c r="R9" s="26"/>
      <c r="S9" s="111">
        <f ca="1">C9/driver!$O$63</f>
        <v>0</v>
      </c>
      <c r="T9" s="112">
        <f ca="1">D9/driver!$O$62</f>
        <v>0</v>
      </c>
      <c r="U9" s="112" t="e">
        <f ca="1">E9/driver!$O$63</f>
        <v>#REF!</v>
      </c>
      <c r="V9" s="12" t="str">
        <f t="shared" ca="1" si="7"/>
        <v>NA</v>
      </c>
      <c r="W9" s="20" t="str">
        <f t="shared" ca="1" si="8"/>
        <v>NA</v>
      </c>
      <c r="X9" s="111">
        <f ca="1">H9/driver!$O$63</f>
        <v>0</v>
      </c>
      <c r="Y9" s="112">
        <f ca="1">I9/driver!$O$62</f>
        <v>0</v>
      </c>
      <c r="Z9" s="112" t="e">
        <f ca="1">J9/driver!$O$63</f>
        <v>#REF!</v>
      </c>
      <c r="AA9" s="12" t="str">
        <f t="shared" ca="1" si="9"/>
        <v>NA</v>
      </c>
      <c r="AB9" s="20" t="str">
        <f t="shared" ca="1" si="10"/>
        <v>NA</v>
      </c>
    </row>
    <row r="10" spans="2:28">
      <c r="B10" s="64" t="s">
        <v>1</v>
      </c>
      <c r="C10" s="111">
        <f>'Acum 9'!C10-'Acum 6'!C10</f>
        <v>0</v>
      </c>
      <c r="D10" s="112">
        <f>'Acum 9'!D10-'Acum 6'!D10</f>
        <v>0</v>
      </c>
      <c r="E10" s="112" t="e">
        <f>'Acum 9'!E10-'Acum 6'!#REF!</f>
        <v>#REF!</v>
      </c>
      <c r="F10" s="12" t="str">
        <f t="shared" si="0"/>
        <v>NA</v>
      </c>
      <c r="G10" s="20" t="str">
        <f t="shared" si="1"/>
        <v>NA</v>
      </c>
      <c r="H10" s="111">
        <f>'Acum 9'!H10-'Acum 6'!F10</f>
        <v>0</v>
      </c>
      <c r="I10" s="112">
        <f>'Acum 9'!I10-'Acum 6'!G10</f>
        <v>0</v>
      </c>
      <c r="J10" s="112" t="e">
        <f>'Acum 9'!J10-'Acum 6'!#REF!</f>
        <v>#REF!</v>
      </c>
      <c r="K10" s="12" t="str">
        <f t="shared" si="2"/>
        <v>NA</v>
      </c>
      <c r="L10" s="20" t="str">
        <f t="shared" si="3"/>
        <v>NA</v>
      </c>
      <c r="M10" s="40" t="str">
        <f t="shared" si="4"/>
        <v>NA</v>
      </c>
      <c r="N10" s="65" t="str">
        <f t="shared" si="4"/>
        <v>NA</v>
      </c>
      <c r="O10" s="41" t="str">
        <f t="shared" si="4"/>
        <v>NA</v>
      </c>
      <c r="P10" s="12" t="str">
        <f t="shared" si="5"/>
        <v>NA</v>
      </c>
      <c r="Q10" s="20" t="str">
        <f t="shared" si="6"/>
        <v>NA</v>
      </c>
      <c r="R10" s="26"/>
      <c r="S10" s="111">
        <f ca="1">C10/driver!$O$63</f>
        <v>0</v>
      </c>
      <c r="T10" s="112">
        <f ca="1">D10/driver!$O$62</f>
        <v>0</v>
      </c>
      <c r="U10" s="112" t="e">
        <f ca="1">E10/driver!$O$63</f>
        <v>#REF!</v>
      </c>
      <c r="V10" s="12" t="str">
        <f t="shared" ca="1" si="7"/>
        <v>NA</v>
      </c>
      <c r="W10" s="20" t="str">
        <f t="shared" ca="1" si="8"/>
        <v>NA</v>
      </c>
      <c r="X10" s="111">
        <f ca="1">H10/driver!$O$63</f>
        <v>0</v>
      </c>
      <c r="Y10" s="112">
        <f ca="1">I10/driver!$O$62</f>
        <v>0</v>
      </c>
      <c r="Z10" s="112" t="e">
        <f ca="1">J10/driver!$O$63</f>
        <v>#REF!</v>
      </c>
      <c r="AA10" s="12" t="str">
        <f t="shared" ca="1" si="9"/>
        <v>NA</v>
      </c>
      <c r="AB10" s="20" t="str">
        <f t="shared" ca="1" si="10"/>
        <v>NA</v>
      </c>
    </row>
    <row r="11" spans="2:28">
      <c r="B11" s="64" t="s">
        <v>2</v>
      </c>
      <c r="C11" s="111">
        <f>'Acum 9'!C11-'Acum 6'!C11</f>
        <v>0</v>
      </c>
      <c r="D11" s="112">
        <f>'Acum 9'!D11-'Acum 6'!D11</f>
        <v>0</v>
      </c>
      <c r="E11" s="112" t="e">
        <f>'Acum 9'!E11-'Acum 6'!#REF!</f>
        <v>#REF!</v>
      </c>
      <c r="F11" s="12" t="str">
        <f t="shared" si="0"/>
        <v>NA</v>
      </c>
      <c r="G11" s="20" t="str">
        <f t="shared" si="1"/>
        <v>NA</v>
      </c>
      <c r="H11" s="111">
        <f>'Acum 9'!H11-'Acum 6'!F11</f>
        <v>0</v>
      </c>
      <c r="I11" s="112">
        <f>'Acum 9'!I11-'Acum 6'!G11</f>
        <v>0</v>
      </c>
      <c r="J11" s="112" t="e">
        <f>'Acum 9'!J11-'Acum 6'!#REF!</f>
        <v>#REF!</v>
      </c>
      <c r="K11" s="12" t="str">
        <f t="shared" si="2"/>
        <v>NA</v>
      </c>
      <c r="L11" s="20" t="str">
        <f t="shared" si="3"/>
        <v>NA</v>
      </c>
      <c r="M11" s="40" t="str">
        <f t="shared" si="4"/>
        <v>NA</v>
      </c>
      <c r="N11" s="65" t="str">
        <f t="shared" si="4"/>
        <v>NA</v>
      </c>
      <c r="O11" s="41" t="str">
        <f t="shared" si="4"/>
        <v>NA</v>
      </c>
      <c r="P11" s="12" t="str">
        <f t="shared" si="5"/>
        <v>NA</v>
      </c>
      <c r="Q11" s="20" t="str">
        <f t="shared" si="6"/>
        <v>NA</v>
      </c>
      <c r="R11" s="26"/>
      <c r="S11" s="111">
        <f ca="1">C11/driver!$O$63</f>
        <v>0</v>
      </c>
      <c r="T11" s="112">
        <f ca="1">D11/driver!$O$62</f>
        <v>0</v>
      </c>
      <c r="U11" s="112" t="e">
        <f ca="1">E11/driver!$O$63</f>
        <v>#REF!</v>
      </c>
      <c r="V11" s="12" t="str">
        <f t="shared" ca="1" si="7"/>
        <v>NA</v>
      </c>
      <c r="W11" s="20" t="str">
        <f t="shared" ca="1" si="8"/>
        <v>NA</v>
      </c>
      <c r="X11" s="111">
        <f ca="1">H11/driver!$O$63</f>
        <v>0</v>
      </c>
      <c r="Y11" s="112">
        <f ca="1">I11/driver!$O$62</f>
        <v>0</v>
      </c>
      <c r="Z11" s="112" t="e">
        <f ca="1">J11/driver!$O$63</f>
        <v>#REF!</v>
      </c>
      <c r="AA11" s="12" t="str">
        <f t="shared" ca="1" si="9"/>
        <v>NA</v>
      </c>
      <c r="AB11" s="20" t="str">
        <f t="shared" ca="1" si="10"/>
        <v>NA</v>
      </c>
    </row>
    <row r="12" spans="2:28">
      <c r="B12" s="64" t="s">
        <v>3</v>
      </c>
      <c r="C12" s="111">
        <f>'Acum 9'!C12-'Acum 6'!C12</f>
        <v>0</v>
      </c>
      <c r="D12" s="112">
        <f>'Acum 9'!D12-'Acum 6'!D12</f>
        <v>0</v>
      </c>
      <c r="E12" s="112" t="e">
        <f>'Acum 9'!E12-'Acum 6'!#REF!</f>
        <v>#REF!</v>
      </c>
      <c r="F12" s="12" t="str">
        <f t="shared" si="0"/>
        <v>NA</v>
      </c>
      <c r="G12" s="20" t="str">
        <f t="shared" si="1"/>
        <v>NA</v>
      </c>
      <c r="H12" s="111">
        <f>'Acum 9'!H12-'Acum 6'!F12</f>
        <v>0</v>
      </c>
      <c r="I12" s="112">
        <f>'Acum 9'!I12-'Acum 6'!G12</f>
        <v>0</v>
      </c>
      <c r="J12" s="112" t="e">
        <f>'Acum 9'!J12-'Acum 6'!#REF!</f>
        <v>#REF!</v>
      </c>
      <c r="K12" s="12" t="str">
        <f t="shared" si="2"/>
        <v>NA</v>
      </c>
      <c r="L12" s="20" t="str">
        <f t="shared" si="3"/>
        <v>NA</v>
      </c>
      <c r="M12" s="40" t="str">
        <f t="shared" si="4"/>
        <v>NA</v>
      </c>
      <c r="N12" s="65" t="str">
        <f t="shared" si="4"/>
        <v>NA</v>
      </c>
      <c r="O12" s="41" t="str">
        <f t="shared" si="4"/>
        <v>NA</v>
      </c>
      <c r="P12" s="12" t="str">
        <f t="shared" si="5"/>
        <v>NA</v>
      </c>
      <c r="Q12" s="20" t="str">
        <f t="shared" si="6"/>
        <v>NA</v>
      </c>
      <c r="R12" s="26"/>
      <c r="S12" s="111">
        <f ca="1">C12/driver!$O$63</f>
        <v>0</v>
      </c>
      <c r="T12" s="112">
        <f ca="1">D12/driver!$O$62</f>
        <v>0</v>
      </c>
      <c r="U12" s="112" t="e">
        <f ca="1">E12/driver!$O$63</f>
        <v>#REF!</v>
      </c>
      <c r="V12" s="12" t="str">
        <f t="shared" ca="1" si="7"/>
        <v>NA</v>
      </c>
      <c r="W12" s="20" t="str">
        <f t="shared" ca="1" si="8"/>
        <v>NA</v>
      </c>
      <c r="X12" s="111">
        <f ca="1">H12/driver!$O$63</f>
        <v>0</v>
      </c>
      <c r="Y12" s="112">
        <f ca="1">I12/driver!$O$62</f>
        <v>0</v>
      </c>
      <c r="Z12" s="112" t="e">
        <f ca="1">J12/driver!$O$63</f>
        <v>#REF!</v>
      </c>
      <c r="AA12" s="12" t="str">
        <f t="shared" ca="1" si="9"/>
        <v>NA</v>
      </c>
      <c r="AB12" s="20" t="str">
        <f t="shared" ca="1" si="10"/>
        <v>NA</v>
      </c>
    </row>
    <row r="13" spans="2:28" ht="15.75" thickBot="1">
      <c r="B13" s="66" t="s">
        <v>6</v>
      </c>
      <c r="C13" s="113">
        <f>'Acum 9'!C13-'Acum 6'!C13</f>
        <v>0</v>
      </c>
      <c r="D13" s="114">
        <f>'Acum 9'!D13-'Acum 6'!D13</f>
        <v>0</v>
      </c>
      <c r="E13" s="114" t="e">
        <f>'Acum 9'!E13-'Acum 6'!#REF!</f>
        <v>#REF!</v>
      </c>
      <c r="F13" s="11" t="str">
        <f t="shared" si="0"/>
        <v>NA</v>
      </c>
      <c r="G13" s="21" t="str">
        <f t="shared" si="1"/>
        <v>NA</v>
      </c>
      <c r="H13" s="113">
        <f>'Acum 9'!H13-'Acum 6'!F13</f>
        <v>0</v>
      </c>
      <c r="I13" s="114">
        <f>'Acum 9'!I13-'Acum 6'!G13</f>
        <v>0</v>
      </c>
      <c r="J13" s="114" t="e">
        <f>'Acum 9'!J13-'Acum 6'!#REF!</f>
        <v>#REF!</v>
      </c>
      <c r="K13" s="11" t="str">
        <f t="shared" si="2"/>
        <v>NA</v>
      </c>
      <c r="L13" s="21" t="str">
        <f t="shared" si="3"/>
        <v>NA</v>
      </c>
      <c r="M13" s="42" t="str">
        <f t="shared" si="4"/>
        <v>NA</v>
      </c>
      <c r="N13" s="67" t="str">
        <f t="shared" si="4"/>
        <v>NA</v>
      </c>
      <c r="O13" s="43" t="str">
        <f t="shared" si="4"/>
        <v>NA</v>
      </c>
      <c r="P13" s="11" t="str">
        <f t="shared" si="5"/>
        <v>NA</v>
      </c>
      <c r="Q13" s="21" t="str">
        <f t="shared" si="6"/>
        <v>NA</v>
      </c>
      <c r="R13" s="28"/>
      <c r="S13" s="111">
        <f ca="1">C13/driver!$O$63</f>
        <v>0</v>
      </c>
      <c r="T13" s="112">
        <f ca="1">D13/driver!$O$62</f>
        <v>0</v>
      </c>
      <c r="U13" s="112" t="e">
        <f ca="1">E13/driver!$O$63</f>
        <v>#REF!</v>
      </c>
      <c r="V13" s="11" t="str">
        <f t="shared" ca="1" si="7"/>
        <v>NA</v>
      </c>
      <c r="W13" s="21" t="str">
        <f t="shared" ca="1" si="8"/>
        <v>NA</v>
      </c>
      <c r="X13" s="111">
        <f ca="1">H13/driver!$O$63</f>
        <v>0</v>
      </c>
      <c r="Y13" s="112">
        <f ca="1">I13/driver!$O$62</f>
        <v>0</v>
      </c>
      <c r="Z13" s="112" t="e">
        <f ca="1">J13/driver!$O$63</f>
        <v>#REF!</v>
      </c>
      <c r="AA13" s="11" t="str">
        <f t="shared" ca="1" si="9"/>
        <v>NA</v>
      </c>
      <c r="AB13" s="21" t="str">
        <f t="shared" ca="1" si="10"/>
        <v>NA</v>
      </c>
    </row>
    <row r="14" spans="2:28" s="2" customFormat="1" ht="15.75" thickTop="1">
      <c r="B14" s="68" t="s">
        <v>7</v>
      </c>
      <c r="C14" s="115">
        <f>SUM(C7:C13)</f>
        <v>0</v>
      </c>
      <c r="D14" s="116">
        <f>SUM(D7:D13)</f>
        <v>0</v>
      </c>
      <c r="E14" s="116" t="e">
        <f>SUM(E7:E13)</f>
        <v>#REF!</v>
      </c>
      <c r="F14" s="22" t="str">
        <f t="shared" si="0"/>
        <v>NA</v>
      </c>
      <c r="G14" s="23" t="str">
        <f t="shared" si="1"/>
        <v>NA</v>
      </c>
      <c r="H14" s="115">
        <f>SUM(H7:H13)</f>
        <v>0</v>
      </c>
      <c r="I14" s="116">
        <f>SUM(I7:I13)</f>
        <v>0</v>
      </c>
      <c r="J14" s="116" t="e">
        <f>SUM(J7:J13)</f>
        <v>#REF!</v>
      </c>
      <c r="K14" s="22" t="str">
        <f t="shared" si="2"/>
        <v>NA</v>
      </c>
      <c r="L14" s="23" t="str">
        <f t="shared" si="3"/>
        <v>NA</v>
      </c>
      <c r="M14" s="44" t="str">
        <f t="shared" si="4"/>
        <v>NA</v>
      </c>
      <c r="N14" s="45" t="str">
        <f t="shared" si="4"/>
        <v>NA</v>
      </c>
      <c r="O14" s="45" t="str">
        <f t="shared" si="4"/>
        <v>NA</v>
      </c>
      <c r="P14" s="22" t="str">
        <f t="shared" si="5"/>
        <v>NA</v>
      </c>
      <c r="Q14" s="23" t="str">
        <f t="shared" si="6"/>
        <v>NA</v>
      </c>
      <c r="R14" s="70"/>
      <c r="S14" s="117">
        <f ca="1">C14/driver!$O$63</f>
        <v>0</v>
      </c>
      <c r="T14" s="117">
        <f ca="1">D14/driver!$O$62</f>
        <v>0</v>
      </c>
      <c r="U14" s="117" t="e">
        <f ca="1">E14/driver!$O$63</f>
        <v>#REF!</v>
      </c>
      <c r="V14" s="22" t="str">
        <f t="shared" ca="1" si="7"/>
        <v>NA</v>
      </c>
      <c r="W14" s="23" t="str">
        <f t="shared" ca="1" si="8"/>
        <v>NA</v>
      </c>
      <c r="X14" s="117">
        <f ca="1">H14/driver!$O$63</f>
        <v>0</v>
      </c>
      <c r="Y14" s="117">
        <f ca="1">I14/driver!$O$62</f>
        <v>0</v>
      </c>
      <c r="Z14" s="117" t="e">
        <f ca="1">J14/driver!$O$63</f>
        <v>#REF!</v>
      </c>
      <c r="AA14" s="22" t="str">
        <f t="shared" ca="1" si="9"/>
        <v>NA</v>
      </c>
      <c r="AB14" s="23" t="str">
        <f t="shared" ca="1" si="10"/>
        <v>NA</v>
      </c>
    </row>
    <row r="16" spans="2:28">
      <c r="B16" s="55" t="s">
        <v>39</v>
      </c>
      <c r="C16" s="56" t="s">
        <v>33</v>
      </c>
      <c r="D16" s="57"/>
      <c r="E16" s="57"/>
      <c r="F16" s="57"/>
      <c r="G16" s="58"/>
      <c r="H16" s="56" t="s">
        <v>26</v>
      </c>
      <c r="I16" s="57"/>
      <c r="J16" s="57"/>
      <c r="K16" s="57"/>
      <c r="L16" s="58"/>
      <c r="M16" s="56" t="s">
        <v>34</v>
      </c>
      <c r="N16" s="16"/>
      <c r="O16" s="16"/>
      <c r="P16" s="16"/>
      <c r="Q16" s="17"/>
      <c r="R16" s="70"/>
      <c r="S16" s="59" t="s">
        <v>28</v>
      </c>
      <c r="T16" s="57"/>
      <c r="U16" s="57"/>
      <c r="V16" s="57"/>
      <c r="W16" s="58"/>
      <c r="X16" s="56" t="s">
        <v>29</v>
      </c>
      <c r="Y16" s="57"/>
      <c r="Z16" s="57"/>
      <c r="AA16" s="57"/>
      <c r="AB16" s="58"/>
    </row>
    <row r="17" spans="2:28" s="6" customFormat="1" ht="12.75">
      <c r="B17" s="60" t="s">
        <v>9</v>
      </c>
      <c r="C17" s="61">
        <v>2014</v>
      </c>
      <c r="D17" s="62">
        <v>2013</v>
      </c>
      <c r="E17" s="62" t="s">
        <v>42</v>
      </c>
      <c r="F17" s="62" t="s">
        <v>30</v>
      </c>
      <c r="G17" s="63" t="s">
        <v>31</v>
      </c>
      <c r="H17" s="61">
        <v>2014</v>
      </c>
      <c r="I17" s="62">
        <v>2013</v>
      </c>
      <c r="J17" s="62" t="s">
        <v>42</v>
      </c>
      <c r="K17" s="62" t="s">
        <v>30</v>
      </c>
      <c r="L17" s="63" t="s">
        <v>31</v>
      </c>
      <c r="M17" s="61">
        <v>2014</v>
      </c>
      <c r="N17" s="62">
        <v>2013</v>
      </c>
      <c r="O17" s="62" t="s">
        <v>42</v>
      </c>
      <c r="P17" s="62" t="s">
        <v>30</v>
      </c>
      <c r="Q17" s="63" t="s">
        <v>31</v>
      </c>
      <c r="R17" s="70"/>
      <c r="S17" s="61">
        <v>2014</v>
      </c>
      <c r="T17" s="62">
        <v>2013</v>
      </c>
      <c r="U17" s="62" t="s">
        <v>42</v>
      </c>
      <c r="V17" s="62" t="s">
        <v>30</v>
      </c>
      <c r="W17" s="63" t="s">
        <v>31</v>
      </c>
      <c r="X17" s="61">
        <v>2014</v>
      </c>
      <c r="Y17" s="62">
        <v>2013</v>
      </c>
      <c r="Z17" s="62" t="s">
        <v>42</v>
      </c>
      <c r="AA17" s="62" t="s">
        <v>30</v>
      </c>
      <c r="AB17" s="63" t="s">
        <v>31</v>
      </c>
    </row>
    <row r="18" spans="2:28">
      <c r="B18" s="64" t="s">
        <v>5</v>
      </c>
      <c r="C18" s="111">
        <f>'Acum 9'!C18-'Acum 6'!C18</f>
        <v>0</v>
      </c>
      <c r="D18" s="110">
        <f>'Acum 9'!D18-'Acum 6'!D18</f>
        <v>0</v>
      </c>
      <c r="E18" s="112" t="e">
        <f>'Acum 9'!E18-'Acum 6'!#REF!</f>
        <v>#REF!</v>
      </c>
      <c r="F18" s="12" t="str">
        <f t="shared" ref="F18:F25" si="11">IF(E184,"NA",IF(ISERROR(C18/E18),"NA",IF((C18/E18)&gt;200%,"NA",IF((C18/E18)&lt;-200%,"NA",(C18/E18)))))</f>
        <v>NA</v>
      </c>
      <c r="G18" s="20" t="str">
        <f t="shared" ref="G18:G25" si="12">IF(D18=0,"NA",IF(ISERROR(C18/D18-1),"NA",IF((C18/D18-1)&gt;200%,"NA",IF((C18/D18-1)&lt;-200%,"NA",(C18/D18-1)))))</f>
        <v>NA</v>
      </c>
      <c r="H18" s="111">
        <f>'Acum 9'!H18-'Acum 6'!F18</f>
        <v>0</v>
      </c>
      <c r="I18" s="112">
        <f>'Acum 9'!I18-'Acum 6'!G18</f>
        <v>0</v>
      </c>
      <c r="J18" s="112" t="e">
        <f>'Acum 9'!J18-'Acum 6'!#REF!</f>
        <v>#REF!</v>
      </c>
      <c r="K18" s="97" t="str">
        <f t="shared" ref="K18:K25" si="13">IF(J184,"NA",IF(ISERROR(H18/J18),"NA",IF((H18/J18)&gt;200%,"NA",IF((H18/J18)&lt;-200%,"NA",(H18/J18)))))</f>
        <v>NA</v>
      </c>
      <c r="L18" s="20" t="str">
        <f t="shared" ref="L18:L25" si="14">IF(I18=0,"NA",IF(ISERROR(H18/I18-1),"NA",IF((H18/I18-1)&gt;200%,"NA",IF((H18/I18-1)&lt;-200%,"NA",(H18/I18-1)))))</f>
        <v>NA</v>
      </c>
      <c r="M18" s="40" t="str">
        <f t="shared" ref="M18:O25" si="15">IF(ISERROR(C18/H18),"NA",(C18/H18))</f>
        <v>NA</v>
      </c>
      <c r="N18" s="41" t="str">
        <f t="shared" si="15"/>
        <v>NA</v>
      </c>
      <c r="O18" s="153" t="str">
        <f t="shared" si="15"/>
        <v>NA</v>
      </c>
      <c r="P18" s="97" t="str">
        <f t="shared" ref="P18:P25" si="16">IF(O174,"NA",IF(ISERROR(M18/O18),"NA",IF((M18/O18)&gt;200%,"NA",IF((M18/O18)&lt;-200%,"NA",(M18/O18)))))</f>
        <v>NA</v>
      </c>
      <c r="Q18" s="20" t="str">
        <f t="shared" ref="Q18:Q25" si="17">IF(N18=0,"NA",IF(ISERROR(M18/N18-1),"NA",IF((M18/N18-1)&gt;200%,"NA",IF((M18/N18-1)&lt;-200%,"NA",(M18/N18-1)))))</f>
        <v>NA</v>
      </c>
      <c r="R18" s="26"/>
      <c r="S18" s="121">
        <f ca="1">C18/driver!$O$63</f>
        <v>0</v>
      </c>
      <c r="T18" s="122">
        <f ca="1">D18/driver!$O$62</f>
        <v>0</v>
      </c>
      <c r="U18" s="122" t="e">
        <f ca="1">E18/driver!$O$63</f>
        <v>#REF!</v>
      </c>
      <c r="V18" s="12" t="str">
        <f t="shared" ref="V18:V25" ca="1" si="18">IF(U184,"NA",IF(ISERROR(S18/U18),"NA",IF((S18/U18)&gt;200%,"NA",IF((S18/U18)&lt;-200%,"NA",(S18/U18)))))</f>
        <v>NA</v>
      </c>
      <c r="W18" s="20" t="str">
        <f t="shared" ref="W18:W25" ca="1" si="19">IF(T18=0,"NA",IF(ISERROR(S18/T18-1),"NA",IF((S18/T18-1)&gt;200%,"NA",IF((S18/T18-1)&lt;-200%,"NA",(S18/T18-1)))))</f>
        <v>NA</v>
      </c>
      <c r="X18" s="121">
        <f ca="1">H18/driver!$O$63</f>
        <v>0</v>
      </c>
      <c r="Y18" s="122">
        <f ca="1">I18/driver!$O$62</f>
        <v>0</v>
      </c>
      <c r="Z18" s="122" t="e">
        <f ca="1">J18/driver!$O$63</f>
        <v>#REF!</v>
      </c>
      <c r="AA18" s="97" t="str">
        <f t="shared" ref="AA18:AA25" ca="1" si="20">IF(Z184,"NA",IF(ISERROR(X18/Z18),"NA",IF((X18/Z18)&gt;200%,"NA",IF((X18/Z18)&lt;-200%,"NA",(X18/Z18)))))</f>
        <v>NA</v>
      </c>
      <c r="AB18" s="20" t="str">
        <f t="shared" ref="AB18:AB25" ca="1" si="21">IF(Y18=0,"NA",IF(ISERROR(X18/Y18-1),"NA",IF((X18/Y18-1)&gt;200%,"NA",IF((X18/Y18-1)&lt;-200%,"NA",(X18/Y18-1)))))</f>
        <v>NA</v>
      </c>
    </row>
    <row r="19" spans="2:28">
      <c r="B19" s="64" t="s">
        <v>0</v>
      </c>
      <c r="C19" s="111">
        <f>'Acum 9'!C19-'Acum 6'!C19</f>
        <v>0</v>
      </c>
      <c r="D19" s="112">
        <f>'Acum 9'!D19-'Acum 6'!D19</f>
        <v>0</v>
      </c>
      <c r="E19" s="112" t="e">
        <f>'Acum 9'!E19-'Acum 6'!#REF!</f>
        <v>#REF!</v>
      </c>
      <c r="F19" s="12" t="str">
        <f t="shared" si="11"/>
        <v>NA</v>
      </c>
      <c r="G19" s="20" t="str">
        <f t="shared" si="12"/>
        <v>NA</v>
      </c>
      <c r="H19" s="111">
        <f>'Acum 9'!H19-'Acum 6'!F19</f>
        <v>0</v>
      </c>
      <c r="I19" s="112">
        <f>'Acum 9'!I19-'Acum 6'!G19</f>
        <v>0</v>
      </c>
      <c r="J19" s="112" t="e">
        <f>'Acum 9'!J19-'Acum 6'!#REF!</f>
        <v>#REF!</v>
      </c>
      <c r="K19" s="12" t="str">
        <f t="shared" si="13"/>
        <v>NA</v>
      </c>
      <c r="L19" s="20" t="str">
        <f t="shared" si="14"/>
        <v>NA</v>
      </c>
      <c r="M19" s="40" t="str">
        <f t="shared" si="15"/>
        <v>NA</v>
      </c>
      <c r="N19" s="65" t="str">
        <f t="shared" si="15"/>
        <v>NA</v>
      </c>
      <c r="O19" s="41" t="str">
        <f t="shared" si="15"/>
        <v>NA</v>
      </c>
      <c r="P19" s="12" t="str">
        <f t="shared" si="16"/>
        <v>NA</v>
      </c>
      <c r="Q19" s="20" t="str">
        <f t="shared" si="17"/>
        <v>NA</v>
      </c>
      <c r="R19" s="26"/>
      <c r="S19" s="121">
        <f ca="1">C19/driver!$O$63</f>
        <v>0</v>
      </c>
      <c r="T19" s="122">
        <f ca="1">D19/driver!$O$62</f>
        <v>0</v>
      </c>
      <c r="U19" s="122" t="e">
        <f ca="1">E19/driver!$O$63</f>
        <v>#REF!</v>
      </c>
      <c r="V19" s="12" t="str">
        <f t="shared" ca="1" si="18"/>
        <v>NA</v>
      </c>
      <c r="W19" s="20" t="str">
        <f t="shared" ca="1" si="19"/>
        <v>NA</v>
      </c>
      <c r="X19" s="121">
        <f ca="1">H19/driver!$O$63</f>
        <v>0</v>
      </c>
      <c r="Y19" s="122">
        <f ca="1">I19/driver!$O$62</f>
        <v>0</v>
      </c>
      <c r="Z19" s="122" t="e">
        <f ca="1">J19/driver!$O$63</f>
        <v>#REF!</v>
      </c>
      <c r="AA19" s="12" t="str">
        <f t="shared" ca="1" si="20"/>
        <v>NA</v>
      </c>
      <c r="AB19" s="20" t="str">
        <f t="shared" ca="1" si="21"/>
        <v>NA</v>
      </c>
    </row>
    <row r="20" spans="2:28">
      <c r="B20" s="64" t="s">
        <v>4</v>
      </c>
      <c r="C20" s="111">
        <f>'Acum 9'!C20-'Acum 6'!C20</f>
        <v>0</v>
      </c>
      <c r="D20" s="112">
        <f>'Acum 9'!D20-'Acum 6'!D20</f>
        <v>0</v>
      </c>
      <c r="E20" s="112" t="e">
        <f>'Acum 9'!E20-'Acum 6'!#REF!</f>
        <v>#REF!</v>
      </c>
      <c r="F20" s="97" t="str">
        <f t="shared" si="11"/>
        <v>NA</v>
      </c>
      <c r="G20" s="96" t="str">
        <f t="shared" si="12"/>
        <v>NA</v>
      </c>
      <c r="H20" s="111">
        <f>'Acum 9'!H20-'Acum 6'!F20</f>
        <v>0</v>
      </c>
      <c r="I20" s="112">
        <f>'Acum 9'!I20-'Acum 6'!G20</f>
        <v>0</v>
      </c>
      <c r="J20" s="112" t="e">
        <f>'Acum 9'!J20-'Acum 6'!#REF!</f>
        <v>#REF!</v>
      </c>
      <c r="K20" s="97" t="str">
        <f t="shared" si="13"/>
        <v>NA</v>
      </c>
      <c r="L20" s="20" t="str">
        <f t="shared" si="14"/>
        <v>NA</v>
      </c>
      <c r="M20" s="40" t="str">
        <f t="shared" si="15"/>
        <v>NA</v>
      </c>
      <c r="N20" s="65" t="str">
        <f t="shared" si="15"/>
        <v>NA</v>
      </c>
      <c r="O20" s="104" t="str">
        <f t="shared" si="15"/>
        <v>NA</v>
      </c>
      <c r="P20" s="97" t="str">
        <f t="shared" si="16"/>
        <v>NA</v>
      </c>
      <c r="Q20" s="96" t="str">
        <f t="shared" si="17"/>
        <v>NA</v>
      </c>
      <c r="R20" s="26"/>
      <c r="S20" s="121">
        <f ca="1">C20/driver!$O$63</f>
        <v>0</v>
      </c>
      <c r="T20" s="122">
        <f ca="1">D20/driver!$O$62</f>
        <v>0</v>
      </c>
      <c r="U20" s="122" t="e">
        <f ca="1">E20/driver!$O$63</f>
        <v>#REF!</v>
      </c>
      <c r="V20" s="97" t="str">
        <f t="shared" ca="1" si="18"/>
        <v>NA</v>
      </c>
      <c r="W20" s="96" t="str">
        <f t="shared" ca="1" si="19"/>
        <v>NA</v>
      </c>
      <c r="X20" s="121">
        <f ca="1">H20/driver!$O$63</f>
        <v>0</v>
      </c>
      <c r="Y20" s="122">
        <f ca="1">I20/driver!$O$62</f>
        <v>0</v>
      </c>
      <c r="Z20" s="122" t="e">
        <f ca="1">J20/driver!$O$63</f>
        <v>#REF!</v>
      </c>
      <c r="AA20" s="97" t="str">
        <f t="shared" ca="1" si="20"/>
        <v>NA</v>
      </c>
      <c r="AB20" s="20" t="str">
        <f t="shared" ca="1" si="21"/>
        <v>NA</v>
      </c>
    </row>
    <row r="21" spans="2:28">
      <c r="B21" s="64" t="s">
        <v>1</v>
      </c>
      <c r="C21" s="111">
        <f>'Acum 9'!C21-'Acum 6'!C21</f>
        <v>0</v>
      </c>
      <c r="D21" s="112">
        <f>'Acum 9'!D21-'Acum 6'!D21</f>
        <v>0</v>
      </c>
      <c r="E21" s="112" t="e">
        <f>'Acum 9'!E21-'Acum 6'!#REF!</f>
        <v>#REF!</v>
      </c>
      <c r="F21" s="97" t="str">
        <f t="shared" si="11"/>
        <v>NA</v>
      </c>
      <c r="G21" s="96" t="str">
        <f t="shared" si="12"/>
        <v>NA</v>
      </c>
      <c r="H21" s="111">
        <f>'Acum 9'!H21-'Acum 6'!F21</f>
        <v>0</v>
      </c>
      <c r="I21" s="112">
        <f>'Acum 9'!I21-'Acum 6'!G21</f>
        <v>0</v>
      </c>
      <c r="J21" s="112" t="e">
        <f>'Acum 9'!J21-'Acum 6'!#REF!</f>
        <v>#REF!</v>
      </c>
      <c r="K21" s="97" t="str">
        <f t="shared" si="13"/>
        <v>NA</v>
      </c>
      <c r="L21" s="20" t="str">
        <f t="shared" si="14"/>
        <v>NA</v>
      </c>
      <c r="M21" s="40" t="str">
        <f t="shared" si="15"/>
        <v>NA</v>
      </c>
      <c r="N21" s="65" t="str">
        <f t="shared" si="15"/>
        <v>NA</v>
      </c>
      <c r="O21" s="104" t="str">
        <f t="shared" si="15"/>
        <v>NA</v>
      </c>
      <c r="P21" s="97" t="str">
        <f t="shared" si="16"/>
        <v>NA</v>
      </c>
      <c r="Q21" s="96" t="str">
        <f t="shared" si="17"/>
        <v>NA</v>
      </c>
      <c r="R21" s="26"/>
      <c r="S21" s="121">
        <f ca="1">C21/driver!$O$63</f>
        <v>0</v>
      </c>
      <c r="T21" s="122">
        <f ca="1">D21/driver!$O$62</f>
        <v>0</v>
      </c>
      <c r="U21" s="122" t="e">
        <f ca="1">E21/driver!$O$63</f>
        <v>#REF!</v>
      </c>
      <c r="V21" s="97" t="str">
        <f t="shared" ca="1" si="18"/>
        <v>NA</v>
      </c>
      <c r="W21" s="96" t="str">
        <f t="shared" ca="1" si="19"/>
        <v>NA</v>
      </c>
      <c r="X21" s="121">
        <f ca="1">H21/driver!$O$63</f>
        <v>0</v>
      </c>
      <c r="Y21" s="122">
        <f ca="1">I21/driver!$O$62</f>
        <v>0</v>
      </c>
      <c r="Z21" s="122" t="e">
        <f ca="1">J21/driver!$O$63</f>
        <v>#REF!</v>
      </c>
      <c r="AA21" s="97" t="str">
        <f t="shared" ca="1" si="20"/>
        <v>NA</v>
      </c>
      <c r="AB21" s="20" t="str">
        <f t="shared" ca="1" si="21"/>
        <v>NA</v>
      </c>
    </row>
    <row r="22" spans="2:28">
      <c r="B22" s="64" t="s">
        <v>2</v>
      </c>
      <c r="C22" s="111">
        <f>'Acum 9'!C22-'Acum 6'!C22</f>
        <v>0</v>
      </c>
      <c r="D22" s="112">
        <f>'Acum 9'!D22-'Acum 6'!D22</f>
        <v>0</v>
      </c>
      <c r="E22" s="112" t="e">
        <f>'Acum 9'!E22-'Acum 6'!#REF!</f>
        <v>#REF!</v>
      </c>
      <c r="F22" s="97" t="str">
        <f t="shared" si="11"/>
        <v>NA</v>
      </c>
      <c r="G22" s="96" t="str">
        <f t="shared" si="12"/>
        <v>NA</v>
      </c>
      <c r="H22" s="111">
        <f>'Acum 9'!H22-'Acum 6'!F22</f>
        <v>0</v>
      </c>
      <c r="I22" s="112">
        <f>'Acum 9'!I22-'Acum 6'!G22</f>
        <v>0</v>
      </c>
      <c r="J22" s="112" t="e">
        <f>'Acum 9'!J22-'Acum 6'!#REF!</f>
        <v>#REF!</v>
      </c>
      <c r="K22" s="97" t="str">
        <f t="shared" si="13"/>
        <v>NA</v>
      </c>
      <c r="L22" s="20" t="str">
        <f t="shared" si="14"/>
        <v>NA</v>
      </c>
      <c r="M22" s="40" t="str">
        <f t="shared" si="15"/>
        <v>NA</v>
      </c>
      <c r="N22" s="65" t="str">
        <f t="shared" si="15"/>
        <v>NA</v>
      </c>
      <c r="O22" s="104" t="str">
        <f t="shared" si="15"/>
        <v>NA</v>
      </c>
      <c r="P22" s="97" t="str">
        <f t="shared" si="16"/>
        <v>NA</v>
      </c>
      <c r="Q22" s="20" t="str">
        <f t="shared" si="17"/>
        <v>NA</v>
      </c>
      <c r="R22" s="26"/>
      <c r="S22" s="121">
        <f ca="1">C22/driver!$O$63</f>
        <v>0</v>
      </c>
      <c r="T22" s="122">
        <f ca="1">D22/driver!$O$62</f>
        <v>0</v>
      </c>
      <c r="U22" s="122" t="e">
        <f ca="1">E22/driver!$O$63</f>
        <v>#REF!</v>
      </c>
      <c r="V22" s="97" t="str">
        <f t="shared" ca="1" si="18"/>
        <v>NA</v>
      </c>
      <c r="W22" s="20" t="str">
        <f t="shared" ca="1" si="19"/>
        <v>NA</v>
      </c>
      <c r="X22" s="121">
        <f ca="1">H22/driver!$O$63</f>
        <v>0</v>
      </c>
      <c r="Y22" s="122">
        <f ca="1">I22/driver!$O$62</f>
        <v>0</v>
      </c>
      <c r="Z22" s="122" t="e">
        <f ca="1">J22/driver!$O$63</f>
        <v>#REF!</v>
      </c>
      <c r="AA22" s="97" t="str">
        <f t="shared" ca="1" si="20"/>
        <v>NA</v>
      </c>
      <c r="AB22" s="20" t="str">
        <f t="shared" ca="1" si="21"/>
        <v>NA</v>
      </c>
    </row>
    <row r="23" spans="2:28" ht="15.75" thickBot="1">
      <c r="B23" s="105" t="s">
        <v>3</v>
      </c>
      <c r="C23" s="113">
        <f>'Acum 9'!C23-'Acum 6'!C23</f>
        <v>0</v>
      </c>
      <c r="D23" s="114">
        <f>'Acum 9'!D23-'Acum 6'!D23</f>
        <v>0</v>
      </c>
      <c r="E23" s="114" t="e">
        <f>'Acum 9'!E23-'Acum 6'!#REF!</f>
        <v>#REF!</v>
      </c>
      <c r="F23" s="11" t="str">
        <f t="shared" si="11"/>
        <v>NA</v>
      </c>
      <c r="G23" s="21" t="str">
        <f t="shared" si="12"/>
        <v>NA</v>
      </c>
      <c r="H23" s="113">
        <f>'Acum 9'!H23-'Acum 6'!F23</f>
        <v>0</v>
      </c>
      <c r="I23" s="114">
        <f>'Acum 9'!I23-'Acum 6'!G23</f>
        <v>0</v>
      </c>
      <c r="J23" s="114" t="e">
        <f>'Acum 9'!J23-'Acum 6'!#REF!</f>
        <v>#REF!</v>
      </c>
      <c r="K23" s="11" t="str">
        <f t="shared" si="13"/>
        <v>NA</v>
      </c>
      <c r="L23" s="21" t="str">
        <f t="shared" si="14"/>
        <v>NA</v>
      </c>
      <c r="M23" s="42" t="str">
        <f t="shared" si="15"/>
        <v>NA</v>
      </c>
      <c r="N23" s="67" t="str">
        <f t="shared" si="15"/>
        <v>NA</v>
      </c>
      <c r="O23" s="43" t="str">
        <f t="shared" si="15"/>
        <v>NA</v>
      </c>
      <c r="P23" s="11" t="str">
        <f t="shared" si="16"/>
        <v>NA</v>
      </c>
      <c r="Q23" s="21" t="str">
        <f t="shared" si="17"/>
        <v>NA</v>
      </c>
      <c r="R23" s="26"/>
      <c r="S23" s="121">
        <f ca="1">C23/driver!$O$63</f>
        <v>0</v>
      </c>
      <c r="T23" s="122">
        <f ca="1">D23/driver!$O$62</f>
        <v>0</v>
      </c>
      <c r="U23" s="122" t="e">
        <f ca="1">E23/driver!$O$63</f>
        <v>#REF!</v>
      </c>
      <c r="V23" s="11" t="str">
        <f t="shared" ca="1" si="18"/>
        <v>NA</v>
      </c>
      <c r="W23" s="21" t="str">
        <f t="shared" ca="1" si="19"/>
        <v>NA</v>
      </c>
      <c r="X23" s="124">
        <f ca="1">H23/driver!$O$63</f>
        <v>0</v>
      </c>
      <c r="Y23" s="125">
        <f ca="1">I23/driver!$O$62</f>
        <v>0</v>
      </c>
      <c r="Z23" s="125" t="e">
        <f ca="1">J23/driver!$O$63</f>
        <v>#REF!</v>
      </c>
      <c r="AA23" s="11" t="str">
        <f t="shared" ca="1" si="20"/>
        <v>NA</v>
      </c>
      <c r="AB23" s="21" t="str">
        <f t="shared" ca="1" si="21"/>
        <v>NA</v>
      </c>
    </row>
    <row r="24" spans="2:28" ht="16.5" hidden="1" thickTop="1" thickBot="1">
      <c r="B24" s="66" t="s">
        <v>6</v>
      </c>
      <c r="C24" s="113">
        <v>0</v>
      </c>
      <c r="D24" s="114">
        <v>0</v>
      </c>
      <c r="E24" s="114">
        <v>0</v>
      </c>
      <c r="F24" s="11" t="str">
        <f t="shared" si="11"/>
        <v>NA</v>
      </c>
      <c r="G24" s="21" t="str">
        <f t="shared" si="12"/>
        <v>NA</v>
      </c>
      <c r="H24" s="113">
        <v>0</v>
      </c>
      <c r="I24" s="114">
        <v>0</v>
      </c>
      <c r="J24" s="114">
        <v>0</v>
      </c>
      <c r="K24" s="11" t="str">
        <f t="shared" si="13"/>
        <v>NA</v>
      </c>
      <c r="L24" s="21" t="str">
        <f t="shared" si="14"/>
        <v>NA</v>
      </c>
      <c r="M24" s="42" t="str">
        <f t="shared" si="15"/>
        <v>NA</v>
      </c>
      <c r="N24" s="67" t="str">
        <f t="shared" si="15"/>
        <v>NA</v>
      </c>
      <c r="O24" s="43" t="str">
        <f t="shared" si="15"/>
        <v>NA</v>
      </c>
      <c r="P24" s="11" t="str">
        <f t="shared" si="16"/>
        <v>NA</v>
      </c>
      <c r="Q24" s="21" t="str">
        <f t="shared" si="17"/>
        <v>NA</v>
      </c>
      <c r="R24" s="28"/>
      <c r="S24" s="121">
        <f ca="1">C24/driver!$O$63</f>
        <v>0</v>
      </c>
      <c r="T24" s="122">
        <f ca="1">D24/driver!$O$62</f>
        <v>0</v>
      </c>
      <c r="U24" s="122">
        <f ca="1">E24/driver!$O$63</f>
        <v>0</v>
      </c>
      <c r="V24" s="11" t="str">
        <f t="shared" ca="1" si="18"/>
        <v>NA</v>
      </c>
      <c r="W24" s="21" t="str">
        <f t="shared" ca="1" si="19"/>
        <v>NA</v>
      </c>
      <c r="X24" s="121">
        <f ca="1">H24/driver!$O$63</f>
        <v>0</v>
      </c>
      <c r="Y24" s="122">
        <f ca="1">I24/driver!$O$62</f>
        <v>0</v>
      </c>
      <c r="Z24" s="122">
        <f ca="1">J24/driver!$O$63</f>
        <v>0</v>
      </c>
      <c r="AA24" s="11" t="str">
        <f t="shared" ca="1" si="20"/>
        <v>NA</v>
      </c>
      <c r="AB24" s="21" t="str">
        <f t="shared" ca="1" si="21"/>
        <v>NA</v>
      </c>
    </row>
    <row r="25" spans="2:28" s="2" customFormat="1" ht="15.75" thickTop="1">
      <c r="B25" s="68" t="s">
        <v>7</v>
      </c>
      <c r="C25" s="115">
        <f>SUM(C18:C24)</f>
        <v>0</v>
      </c>
      <c r="D25" s="116">
        <f>SUM(D18:D24)</f>
        <v>0</v>
      </c>
      <c r="E25" s="116" t="e">
        <f>SUM(E18:E24)</f>
        <v>#REF!</v>
      </c>
      <c r="F25" s="22" t="str">
        <f t="shared" si="11"/>
        <v>NA</v>
      </c>
      <c r="G25" s="23" t="str">
        <f t="shared" si="12"/>
        <v>NA</v>
      </c>
      <c r="H25" s="115">
        <f>SUM(H18:H24)</f>
        <v>0</v>
      </c>
      <c r="I25" s="116">
        <f>SUM(I18:I24)</f>
        <v>0</v>
      </c>
      <c r="J25" s="116" t="e">
        <f>SUM(J18:J24)</f>
        <v>#REF!</v>
      </c>
      <c r="K25" s="98" t="str">
        <f t="shared" si="13"/>
        <v>NA</v>
      </c>
      <c r="L25" s="23" t="str">
        <f t="shared" si="14"/>
        <v>NA</v>
      </c>
      <c r="M25" s="44" t="str">
        <f t="shared" si="15"/>
        <v>NA</v>
      </c>
      <c r="N25" s="45" t="str">
        <f t="shared" si="15"/>
        <v>NA</v>
      </c>
      <c r="O25" s="45" t="str">
        <f t="shared" si="15"/>
        <v>NA</v>
      </c>
      <c r="P25" s="22" t="str">
        <f t="shared" si="16"/>
        <v>NA</v>
      </c>
      <c r="Q25" s="23" t="str">
        <f t="shared" si="17"/>
        <v>NA</v>
      </c>
      <c r="R25" s="70"/>
      <c r="S25" s="123">
        <f ca="1">C25/driver!$O$63</f>
        <v>0</v>
      </c>
      <c r="T25" s="123">
        <f ca="1">D25/driver!$O$62</f>
        <v>0</v>
      </c>
      <c r="U25" s="123" t="e">
        <f ca="1">E25/driver!$O$63</f>
        <v>#REF!</v>
      </c>
      <c r="V25" s="22" t="str">
        <f t="shared" ca="1" si="18"/>
        <v>NA</v>
      </c>
      <c r="W25" s="23" t="str">
        <f t="shared" ca="1" si="19"/>
        <v>NA</v>
      </c>
      <c r="X25" s="123">
        <f ca="1">H25/driver!$O$63</f>
        <v>0</v>
      </c>
      <c r="Y25" s="123">
        <f ca="1">I25/driver!$O$62</f>
        <v>0</v>
      </c>
      <c r="Z25" s="123" t="e">
        <f ca="1">J25/driver!$O$63</f>
        <v>#REF!</v>
      </c>
      <c r="AA25" s="98" t="str">
        <f t="shared" ca="1" si="20"/>
        <v>NA</v>
      </c>
      <c r="AB25" s="23" t="str">
        <f t="shared" ca="1" si="21"/>
        <v>NA</v>
      </c>
    </row>
    <row r="27" spans="2:28">
      <c r="B27" s="73" t="s">
        <v>40</v>
      </c>
      <c r="C27" s="74" t="s">
        <v>33</v>
      </c>
      <c r="D27" s="75"/>
      <c r="E27" s="75"/>
      <c r="F27" s="75"/>
      <c r="G27" s="76"/>
      <c r="H27" s="74" t="s">
        <v>26</v>
      </c>
      <c r="I27" s="75"/>
      <c r="J27" s="75"/>
      <c r="K27" s="75"/>
      <c r="L27" s="76"/>
      <c r="M27" s="74" t="s">
        <v>34</v>
      </c>
      <c r="N27" s="51"/>
      <c r="O27" s="51"/>
      <c r="P27" s="51"/>
      <c r="Q27" s="52"/>
      <c r="R27" s="70"/>
      <c r="S27" s="77" t="s">
        <v>28</v>
      </c>
      <c r="T27" s="75"/>
      <c r="U27" s="75"/>
      <c r="V27" s="75"/>
      <c r="W27" s="76"/>
      <c r="X27" s="74" t="s">
        <v>29</v>
      </c>
      <c r="Y27" s="75"/>
      <c r="Z27" s="75"/>
      <c r="AA27" s="75"/>
      <c r="AB27" s="76"/>
    </row>
    <row r="28" spans="2:28" s="6" customFormat="1" ht="12.75">
      <c r="B28" s="78" t="s">
        <v>9</v>
      </c>
      <c r="C28" s="79">
        <v>2014</v>
      </c>
      <c r="D28" s="80">
        <v>2013</v>
      </c>
      <c r="E28" s="80" t="s">
        <v>42</v>
      </c>
      <c r="F28" s="80" t="s">
        <v>30</v>
      </c>
      <c r="G28" s="81" t="s">
        <v>31</v>
      </c>
      <c r="H28" s="79">
        <v>2014</v>
      </c>
      <c r="I28" s="80">
        <v>2013</v>
      </c>
      <c r="J28" s="80" t="s">
        <v>42</v>
      </c>
      <c r="K28" s="80" t="s">
        <v>30</v>
      </c>
      <c r="L28" s="81" t="s">
        <v>31</v>
      </c>
      <c r="M28" s="79">
        <v>2014</v>
      </c>
      <c r="N28" s="80">
        <v>2013</v>
      </c>
      <c r="O28" s="80" t="s">
        <v>42</v>
      </c>
      <c r="P28" s="80" t="s">
        <v>30</v>
      </c>
      <c r="Q28" s="81" t="s">
        <v>31</v>
      </c>
      <c r="R28" s="70"/>
      <c r="S28" s="79">
        <v>2014</v>
      </c>
      <c r="T28" s="80">
        <v>2013</v>
      </c>
      <c r="U28" s="80" t="s">
        <v>42</v>
      </c>
      <c r="V28" s="80" t="s">
        <v>30</v>
      </c>
      <c r="W28" s="81" t="s">
        <v>31</v>
      </c>
      <c r="X28" s="79">
        <v>2014</v>
      </c>
      <c r="Y28" s="80">
        <v>2013</v>
      </c>
      <c r="Z28" s="80" t="s">
        <v>42</v>
      </c>
      <c r="AA28" s="80" t="s">
        <v>30</v>
      </c>
      <c r="AB28" s="81" t="s">
        <v>31</v>
      </c>
    </row>
    <row r="29" spans="2:28">
      <c r="B29" s="64" t="s">
        <v>5</v>
      </c>
      <c r="C29" s="111">
        <f>C7+C18</f>
        <v>0</v>
      </c>
      <c r="D29" s="112">
        <f t="shared" ref="D29:E29" si="22">D7+D18</f>
        <v>0</v>
      </c>
      <c r="E29" s="112" t="e">
        <f t="shared" si="22"/>
        <v>#REF!</v>
      </c>
      <c r="F29" s="12" t="str">
        <f t="shared" ref="F29:F36" si="23">IF(E195,"NA",IF(ISERROR(C29/E29),"NA",IF((C29/E29)&gt;200%,"NA",IF((C29/E29)&lt;-200%,"NA",(C29/E29)))))</f>
        <v>NA</v>
      </c>
      <c r="G29" s="20" t="str">
        <f t="shared" ref="G29:G36" si="24">IF(D29=0,"NA",IF(ISERROR(C29/D29-1),"NA",IF((C29/D29-1)&gt;200%,"NA",IF((C29/D29-1)&lt;-200%,"NA",(C29/D29-1)))))</f>
        <v>NA</v>
      </c>
      <c r="H29" s="111">
        <f t="shared" ref="H29:J35" si="25">H7+H18</f>
        <v>0</v>
      </c>
      <c r="I29" s="112">
        <f t="shared" si="25"/>
        <v>0</v>
      </c>
      <c r="J29" s="112" t="e">
        <f t="shared" si="25"/>
        <v>#REF!</v>
      </c>
      <c r="K29" s="12" t="str">
        <f t="shared" ref="K29:K36" si="26">IF(J195,"NA",IF(ISERROR(H29/J29),"NA",IF((H29/J29)&gt;200%,"NA",IF((H29/J29)&lt;-200%,"NA",(H29/J29)))))</f>
        <v>NA</v>
      </c>
      <c r="L29" s="20" t="str">
        <f t="shared" ref="L29:L36" si="27">IF(I29=0,"NA",IF(ISERROR(H29/I29-1),"NA",IF((H29/I29-1)&gt;200%,"NA",IF((H29/I29-1)&lt;-200%,"NA",(H29/I29-1)))))</f>
        <v>NA</v>
      </c>
      <c r="M29" s="40" t="str">
        <f t="shared" ref="M29:O36" si="28">IF(ISERROR(C29/H29),"NA",(C29/H29))</f>
        <v>NA</v>
      </c>
      <c r="N29" s="41" t="str">
        <f t="shared" si="28"/>
        <v>NA</v>
      </c>
      <c r="O29" s="41" t="str">
        <f t="shared" si="28"/>
        <v>NA</v>
      </c>
      <c r="P29" s="12" t="str">
        <f t="shared" ref="P29:P36" si="29">IF(O185,"NA",IF(ISERROR(M29/O29),"NA",IF((M29/O29)&gt;200%,"NA",IF((M29/O29)&lt;-200%,"NA",(M29/O29)))))</f>
        <v>NA</v>
      </c>
      <c r="Q29" s="20" t="str">
        <f t="shared" ref="Q29:Q36" si="30">IF(N29=0,"NA",IF(ISERROR(M29/N29-1),"NA",IF((M29/N29-1)&gt;200%,"NA",IF((M29/N29-1)&lt;-200%,"NA",(M29/N29-1)))))</f>
        <v>NA</v>
      </c>
      <c r="R29" s="26"/>
      <c r="S29" s="118">
        <f ca="1">C29/driver!$O$63</f>
        <v>0</v>
      </c>
      <c r="T29" s="119">
        <f ca="1">D29/driver!$O$62</f>
        <v>0</v>
      </c>
      <c r="U29" s="119" t="e">
        <f ca="1">E29/driver!$O$63</f>
        <v>#REF!</v>
      </c>
      <c r="V29" s="12" t="str">
        <f t="shared" ref="V29:V36" ca="1" si="31">IF(U195,"NA",IF(ISERROR(S29/U29),"NA",IF((S29/U29)&gt;200%,"NA",IF((S29/U29)&lt;-200%,"NA",(S29/U29)))))</f>
        <v>NA</v>
      </c>
      <c r="W29" s="20" t="str">
        <f t="shared" ref="W29:W36" ca="1" si="32">IF(T29=0,"NA",IF(ISERROR(S29/T29-1),"NA",IF((S29/T29-1)&gt;200%,"NA",IF((S29/T29-1)&lt;-200%,"NA",(S29/T29-1)))))</f>
        <v>NA</v>
      </c>
      <c r="X29" s="118">
        <f ca="1">H29/driver!$O$63</f>
        <v>0</v>
      </c>
      <c r="Y29" s="119">
        <f ca="1">I29/driver!$O$62</f>
        <v>0</v>
      </c>
      <c r="Z29" s="119" t="e">
        <f ca="1">J29/driver!$O$63</f>
        <v>#REF!</v>
      </c>
      <c r="AA29" s="12" t="str">
        <f t="shared" ref="AA29:AA36" ca="1" si="33">IF(Z195,"NA",IF(ISERROR(X29/Z29),"NA",IF((X29/Z29)&gt;200%,"NA",IF((X29/Z29)&lt;-200%,"NA",(X29/Z29)))))</f>
        <v>NA</v>
      </c>
      <c r="AB29" s="20" t="str">
        <f t="shared" ref="AB29:AB36" ca="1" si="34">IF(Y29=0,"NA",IF(ISERROR(X29/Y29-1),"NA",IF((X29/Y29-1)&gt;200%,"NA",IF((X29/Y29-1)&lt;-200%,"NA",(X29/Y29-1)))))</f>
        <v>NA</v>
      </c>
    </row>
    <row r="30" spans="2:28">
      <c r="B30" s="64" t="s">
        <v>0</v>
      </c>
      <c r="C30" s="111">
        <f t="shared" ref="C30:E35" si="35">C8+C19</f>
        <v>0</v>
      </c>
      <c r="D30" s="112">
        <f t="shared" si="35"/>
        <v>0</v>
      </c>
      <c r="E30" s="112" t="e">
        <f t="shared" si="35"/>
        <v>#REF!</v>
      </c>
      <c r="F30" s="12" t="str">
        <f t="shared" si="23"/>
        <v>NA</v>
      </c>
      <c r="G30" s="20" t="str">
        <f t="shared" si="24"/>
        <v>NA</v>
      </c>
      <c r="H30" s="111">
        <f t="shared" si="25"/>
        <v>0</v>
      </c>
      <c r="I30" s="112">
        <f t="shared" si="25"/>
        <v>0</v>
      </c>
      <c r="J30" s="112" t="e">
        <f t="shared" si="25"/>
        <v>#REF!</v>
      </c>
      <c r="K30" s="12" t="str">
        <f t="shared" si="26"/>
        <v>NA</v>
      </c>
      <c r="L30" s="20" t="str">
        <f t="shared" si="27"/>
        <v>NA</v>
      </c>
      <c r="M30" s="40" t="str">
        <f t="shared" si="28"/>
        <v>NA</v>
      </c>
      <c r="N30" s="65" t="str">
        <f t="shared" si="28"/>
        <v>NA</v>
      </c>
      <c r="O30" s="41" t="str">
        <f t="shared" si="28"/>
        <v>NA</v>
      </c>
      <c r="P30" s="12" t="str">
        <f t="shared" si="29"/>
        <v>NA</v>
      </c>
      <c r="Q30" s="20" t="str">
        <f t="shared" si="30"/>
        <v>NA</v>
      </c>
      <c r="R30" s="26"/>
      <c r="S30" s="118">
        <f ca="1">C30/driver!$O$63</f>
        <v>0</v>
      </c>
      <c r="T30" s="119">
        <f ca="1">D30/driver!$O$62</f>
        <v>0</v>
      </c>
      <c r="U30" s="119" t="e">
        <f ca="1">E30/driver!$O$63</f>
        <v>#REF!</v>
      </c>
      <c r="V30" s="12" t="str">
        <f t="shared" ca="1" si="31"/>
        <v>NA</v>
      </c>
      <c r="W30" s="20" t="str">
        <f t="shared" ca="1" si="32"/>
        <v>NA</v>
      </c>
      <c r="X30" s="118">
        <f ca="1">H30/driver!$O$63</f>
        <v>0</v>
      </c>
      <c r="Y30" s="119">
        <f ca="1">I30/driver!$O$62</f>
        <v>0</v>
      </c>
      <c r="Z30" s="119" t="e">
        <f ca="1">J30/driver!$O$63</f>
        <v>#REF!</v>
      </c>
      <c r="AA30" s="12" t="str">
        <f t="shared" ca="1" si="33"/>
        <v>NA</v>
      </c>
      <c r="AB30" s="20" t="str">
        <f t="shared" ca="1" si="34"/>
        <v>NA</v>
      </c>
    </row>
    <row r="31" spans="2:28">
      <c r="B31" s="64" t="s">
        <v>4</v>
      </c>
      <c r="C31" s="111">
        <f t="shared" si="35"/>
        <v>0</v>
      </c>
      <c r="D31" s="112">
        <f t="shared" si="35"/>
        <v>0</v>
      </c>
      <c r="E31" s="112" t="e">
        <f t="shared" si="35"/>
        <v>#REF!</v>
      </c>
      <c r="F31" s="12" t="str">
        <f t="shared" si="23"/>
        <v>NA</v>
      </c>
      <c r="G31" s="20" t="str">
        <f t="shared" si="24"/>
        <v>NA</v>
      </c>
      <c r="H31" s="111">
        <f t="shared" si="25"/>
        <v>0</v>
      </c>
      <c r="I31" s="112">
        <f t="shared" si="25"/>
        <v>0</v>
      </c>
      <c r="J31" s="112" t="e">
        <f t="shared" si="25"/>
        <v>#REF!</v>
      </c>
      <c r="K31" s="12" t="str">
        <f t="shared" si="26"/>
        <v>NA</v>
      </c>
      <c r="L31" s="20" t="str">
        <f t="shared" si="27"/>
        <v>NA</v>
      </c>
      <c r="M31" s="40" t="str">
        <f t="shared" si="28"/>
        <v>NA</v>
      </c>
      <c r="N31" s="65" t="str">
        <f t="shared" si="28"/>
        <v>NA</v>
      </c>
      <c r="O31" s="41" t="str">
        <f t="shared" si="28"/>
        <v>NA</v>
      </c>
      <c r="P31" s="12" t="str">
        <f t="shared" si="29"/>
        <v>NA</v>
      </c>
      <c r="Q31" s="20" t="str">
        <f t="shared" si="30"/>
        <v>NA</v>
      </c>
      <c r="R31" s="26"/>
      <c r="S31" s="118">
        <f ca="1">C31/driver!$O$63</f>
        <v>0</v>
      </c>
      <c r="T31" s="119">
        <f ca="1">D31/driver!$O$62</f>
        <v>0</v>
      </c>
      <c r="U31" s="119" t="e">
        <f ca="1">E31/driver!$O$63</f>
        <v>#REF!</v>
      </c>
      <c r="V31" s="12" t="str">
        <f t="shared" ca="1" si="31"/>
        <v>NA</v>
      </c>
      <c r="W31" s="20" t="str">
        <f t="shared" ca="1" si="32"/>
        <v>NA</v>
      </c>
      <c r="X31" s="118">
        <f ca="1">H31/driver!$O$63</f>
        <v>0</v>
      </c>
      <c r="Y31" s="119">
        <f ca="1">I31/driver!$O$62</f>
        <v>0</v>
      </c>
      <c r="Z31" s="119" t="e">
        <f ca="1">J31/driver!$O$63</f>
        <v>#REF!</v>
      </c>
      <c r="AA31" s="12" t="str">
        <f t="shared" ca="1" si="33"/>
        <v>NA</v>
      </c>
      <c r="AB31" s="20" t="str">
        <f t="shared" ca="1" si="34"/>
        <v>NA</v>
      </c>
    </row>
    <row r="32" spans="2:28">
      <c r="B32" s="64" t="s">
        <v>1</v>
      </c>
      <c r="C32" s="111">
        <f t="shared" si="35"/>
        <v>0</v>
      </c>
      <c r="D32" s="112">
        <f t="shared" si="35"/>
        <v>0</v>
      </c>
      <c r="E32" s="112" t="e">
        <f t="shared" si="35"/>
        <v>#REF!</v>
      </c>
      <c r="F32" s="12" t="str">
        <f t="shared" si="23"/>
        <v>NA</v>
      </c>
      <c r="G32" s="20" t="str">
        <f t="shared" si="24"/>
        <v>NA</v>
      </c>
      <c r="H32" s="111">
        <f t="shared" si="25"/>
        <v>0</v>
      </c>
      <c r="I32" s="112">
        <f t="shared" si="25"/>
        <v>0</v>
      </c>
      <c r="J32" s="112" t="e">
        <f t="shared" si="25"/>
        <v>#REF!</v>
      </c>
      <c r="K32" s="12" t="str">
        <f t="shared" si="26"/>
        <v>NA</v>
      </c>
      <c r="L32" s="20" t="str">
        <f t="shared" si="27"/>
        <v>NA</v>
      </c>
      <c r="M32" s="40" t="str">
        <f t="shared" si="28"/>
        <v>NA</v>
      </c>
      <c r="N32" s="65" t="str">
        <f t="shared" si="28"/>
        <v>NA</v>
      </c>
      <c r="O32" s="41" t="str">
        <f t="shared" si="28"/>
        <v>NA</v>
      </c>
      <c r="P32" s="12" t="str">
        <f t="shared" si="29"/>
        <v>NA</v>
      </c>
      <c r="Q32" s="20" t="str">
        <f t="shared" si="30"/>
        <v>NA</v>
      </c>
      <c r="R32" s="26"/>
      <c r="S32" s="118">
        <f ca="1">C32/driver!$O$63</f>
        <v>0</v>
      </c>
      <c r="T32" s="119">
        <f ca="1">D32/driver!$O$62</f>
        <v>0</v>
      </c>
      <c r="U32" s="119" t="e">
        <f ca="1">E32/driver!$O$63</f>
        <v>#REF!</v>
      </c>
      <c r="V32" s="12" t="str">
        <f t="shared" ca="1" si="31"/>
        <v>NA</v>
      </c>
      <c r="W32" s="20" t="str">
        <f t="shared" ca="1" si="32"/>
        <v>NA</v>
      </c>
      <c r="X32" s="118">
        <f ca="1">H32/driver!$O$63</f>
        <v>0</v>
      </c>
      <c r="Y32" s="119">
        <f ca="1">I32/driver!$O$62</f>
        <v>0</v>
      </c>
      <c r="Z32" s="119" t="e">
        <f ca="1">J32/driver!$O$63</f>
        <v>#REF!</v>
      </c>
      <c r="AA32" s="12" t="str">
        <f t="shared" ca="1" si="33"/>
        <v>NA</v>
      </c>
      <c r="AB32" s="20" t="str">
        <f t="shared" ca="1" si="34"/>
        <v>NA</v>
      </c>
    </row>
    <row r="33" spans="2:28">
      <c r="B33" s="64" t="s">
        <v>2</v>
      </c>
      <c r="C33" s="111">
        <f t="shared" si="35"/>
        <v>0</v>
      </c>
      <c r="D33" s="112">
        <f t="shared" si="35"/>
        <v>0</v>
      </c>
      <c r="E33" s="112" t="e">
        <f t="shared" si="35"/>
        <v>#REF!</v>
      </c>
      <c r="F33" s="12" t="str">
        <f t="shared" si="23"/>
        <v>NA</v>
      </c>
      <c r="G33" s="20" t="str">
        <f t="shared" si="24"/>
        <v>NA</v>
      </c>
      <c r="H33" s="111">
        <f t="shared" si="25"/>
        <v>0</v>
      </c>
      <c r="I33" s="112">
        <f t="shared" si="25"/>
        <v>0</v>
      </c>
      <c r="J33" s="112" t="e">
        <f t="shared" si="25"/>
        <v>#REF!</v>
      </c>
      <c r="K33" s="12" t="str">
        <f t="shared" si="26"/>
        <v>NA</v>
      </c>
      <c r="L33" s="20" t="str">
        <f t="shared" si="27"/>
        <v>NA</v>
      </c>
      <c r="M33" s="40" t="str">
        <f t="shared" si="28"/>
        <v>NA</v>
      </c>
      <c r="N33" s="65" t="str">
        <f t="shared" si="28"/>
        <v>NA</v>
      </c>
      <c r="O33" s="41" t="str">
        <f t="shared" si="28"/>
        <v>NA</v>
      </c>
      <c r="P33" s="12" t="str">
        <f t="shared" si="29"/>
        <v>NA</v>
      </c>
      <c r="Q33" s="20" t="str">
        <f t="shared" si="30"/>
        <v>NA</v>
      </c>
      <c r="R33" s="26"/>
      <c r="S33" s="118">
        <f ca="1">C33/driver!$O$63</f>
        <v>0</v>
      </c>
      <c r="T33" s="119">
        <f ca="1">D33/driver!$O$62</f>
        <v>0</v>
      </c>
      <c r="U33" s="119" t="e">
        <f ca="1">E33/driver!$O$63</f>
        <v>#REF!</v>
      </c>
      <c r="V33" s="12" t="str">
        <f t="shared" ca="1" si="31"/>
        <v>NA</v>
      </c>
      <c r="W33" s="20" t="str">
        <f t="shared" ca="1" si="32"/>
        <v>NA</v>
      </c>
      <c r="X33" s="118">
        <f ca="1">H33/driver!$O$63</f>
        <v>0</v>
      </c>
      <c r="Y33" s="119">
        <f ca="1">I33/driver!$O$62</f>
        <v>0</v>
      </c>
      <c r="Z33" s="119" t="e">
        <f ca="1">J33/driver!$O$63</f>
        <v>#REF!</v>
      </c>
      <c r="AA33" s="12" t="str">
        <f t="shared" ca="1" si="33"/>
        <v>NA</v>
      </c>
      <c r="AB33" s="20" t="str">
        <f t="shared" ca="1" si="34"/>
        <v>NA</v>
      </c>
    </row>
    <row r="34" spans="2:28">
      <c r="B34" s="64" t="s">
        <v>3</v>
      </c>
      <c r="C34" s="111">
        <f t="shared" si="35"/>
        <v>0</v>
      </c>
      <c r="D34" s="112">
        <f t="shared" si="35"/>
        <v>0</v>
      </c>
      <c r="E34" s="112" t="e">
        <f t="shared" si="35"/>
        <v>#REF!</v>
      </c>
      <c r="F34" s="12" t="str">
        <f t="shared" si="23"/>
        <v>NA</v>
      </c>
      <c r="G34" s="20" t="str">
        <f t="shared" si="24"/>
        <v>NA</v>
      </c>
      <c r="H34" s="111">
        <f t="shared" si="25"/>
        <v>0</v>
      </c>
      <c r="I34" s="112">
        <f t="shared" si="25"/>
        <v>0</v>
      </c>
      <c r="J34" s="112" t="e">
        <f t="shared" si="25"/>
        <v>#REF!</v>
      </c>
      <c r="K34" s="12" t="str">
        <f t="shared" si="26"/>
        <v>NA</v>
      </c>
      <c r="L34" s="20" t="str">
        <f t="shared" si="27"/>
        <v>NA</v>
      </c>
      <c r="M34" s="40" t="str">
        <f t="shared" si="28"/>
        <v>NA</v>
      </c>
      <c r="N34" s="65" t="str">
        <f t="shared" si="28"/>
        <v>NA</v>
      </c>
      <c r="O34" s="41" t="str">
        <f t="shared" si="28"/>
        <v>NA</v>
      </c>
      <c r="P34" s="12" t="str">
        <f t="shared" si="29"/>
        <v>NA</v>
      </c>
      <c r="Q34" s="20" t="str">
        <f t="shared" si="30"/>
        <v>NA</v>
      </c>
      <c r="R34" s="26"/>
      <c r="S34" s="118">
        <f ca="1">C34/driver!$O$63</f>
        <v>0</v>
      </c>
      <c r="T34" s="119">
        <f ca="1">D34/driver!$O$62</f>
        <v>0</v>
      </c>
      <c r="U34" s="119" t="e">
        <f ca="1">E34/driver!$O$63</f>
        <v>#REF!</v>
      </c>
      <c r="V34" s="12" t="str">
        <f t="shared" ca="1" si="31"/>
        <v>NA</v>
      </c>
      <c r="W34" s="20" t="str">
        <f t="shared" ca="1" si="32"/>
        <v>NA</v>
      </c>
      <c r="X34" s="118">
        <f ca="1">H34/driver!$O$63</f>
        <v>0</v>
      </c>
      <c r="Y34" s="119">
        <f ca="1">I34/driver!$O$62</f>
        <v>0</v>
      </c>
      <c r="Z34" s="119" t="e">
        <f ca="1">J34/driver!$O$63</f>
        <v>#REF!</v>
      </c>
      <c r="AA34" s="12" t="str">
        <f t="shared" ca="1" si="33"/>
        <v>NA</v>
      </c>
      <c r="AB34" s="20" t="str">
        <f t="shared" ca="1" si="34"/>
        <v>NA</v>
      </c>
    </row>
    <row r="35" spans="2:28" ht="15.75" thickBot="1">
      <c r="B35" s="66" t="s">
        <v>6</v>
      </c>
      <c r="C35" s="113">
        <f t="shared" si="35"/>
        <v>0</v>
      </c>
      <c r="D35" s="114">
        <f t="shared" si="35"/>
        <v>0</v>
      </c>
      <c r="E35" s="114" t="e">
        <f t="shared" si="35"/>
        <v>#REF!</v>
      </c>
      <c r="F35" s="11" t="str">
        <f t="shared" si="23"/>
        <v>NA</v>
      </c>
      <c r="G35" s="21" t="str">
        <f t="shared" si="24"/>
        <v>NA</v>
      </c>
      <c r="H35" s="113">
        <f t="shared" si="25"/>
        <v>0</v>
      </c>
      <c r="I35" s="114">
        <f t="shared" si="25"/>
        <v>0</v>
      </c>
      <c r="J35" s="114" t="e">
        <f t="shared" si="25"/>
        <v>#REF!</v>
      </c>
      <c r="K35" s="11" t="str">
        <f t="shared" si="26"/>
        <v>NA</v>
      </c>
      <c r="L35" s="21" t="str">
        <f t="shared" si="27"/>
        <v>NA</v>
      </c>
      <c r="M35" s="42" t="str">
        <f t="shared" si="28"/>
        <v>NA</v>
      </c>
      <c r="N35" s="67" t="str">
        <f t="shared" si="28"/>
        <v>NA</v>
      </c>
      <c r="O35" s="43" t="str">
        <f t="shared" si="28"/>
        <v>NA</v>
      </c>
      <c r="P35" s="11" t="str">
        <f t="shared" si="29"/>
        <v>NA</v>
      </c>
      <c r="Q35" s="21" t="str">
        <f t="shared" si="30"/>
        <v>NA</v>
      </c>
      <c r="R35" s="28"/>
      <c r="S35" s="118">
        <f ca="1">C35/driver!$O$63</f>
        <v>0</v>
      </c>
      <c r="T35" s="119">
        <f ca="1">D35/driver!$O$62</f>
        <v>0</v>
      </c>
      <c r="U35" s="119" t="e">
        <f ca="1">E35/driver!$O$63</f>
        <v>#REF!</v>
      </c>
      <c r="V35" s="11" t="str">
        <f t="shared" ca="1" si="31"/>
        <v>NA</v>
      </c>
      <c r="W35" s="21" t="str">
        <f t="shared" ca="1" si="32"/>
        <v>NA</v>
      </c>
      <c r="X35" s="118">
        <f ca="1">H35/driver!$O$63</f>
        <v>0</v>
      </c>
      <c r="Y35" s="119">
        <f ca="1">I35/driver!$O$62</f>
        <v>0</v>
      </c>
      <c r="Z35" s="119" t="e">
        <f ca="1">J35/driver!$O$63</f>
        <v>#REF!</v>
      </c>
      <c r="AA35" s="11" t="str">
        <f t="shared" ca="1" si="33"/>
        <v>NA</v>
      </c>
      <c r="AB35" s="21" t="str">
        <f t="shared" ca="1" si="34"/>
        <v>NA</v>
      </c>
    </row>
    <row r="36" spans="2:28" s="2" customFormat="1" ht="15.75" thickTop="1">
      <c r="B36" s="68" t="s">
        <v>7</v>
      </c>
      <c r="C36" s="115">
        <f>SUM(C29:C35)</f>
        <v>0</v>
      </c>
      <c r="D36" s="116">
        <f>SUM(D29:D35)</f>
        <v>0</v>
      </c>
      <c r="E36" s="116" t="e">
        <f>SUM(E29:E35)</f>
        <v>#REF!</v>
      </c>
      <c r="F36" s="22" t="str">
        <f t="shared" si="23"/>
        <v>NA</v>
      </c>
      <c r="G36" s="23" t="str">
        <f t="shared" si="24"/>
        <v>NA</v>
      </c>
      <c r="H36" s="115">
        <f>SUM(H29:H35)</f>
        <v>0</v>
      </c>
      <c r="I36" s="116">
        <f>SUM(I29:I35)</f>
        <v>0</v>
      </c>
      <c r="J36" s="116" t="e">
        <f>SUM(J29:J35)</f>
        <v>#REF!</v>
      </c>
      <c r="K36" s="22" t="str">
        <f t="shared" si="26"/>
        <v>NA</v>
      </c>
      <c r="L36" s="23" t="str">
        <f t="shared" si="27"/>
        <v>NA</v>
      </c>
      <c r="M36" s="44" t="str">
        <f t="shared" si="28"/>
        <v>NA</v>
      </c>
      <c r="N36" s="45" t="str">
        <f t="shared" si="28"/>
        <v>NA</v>
      </c>
      <c r="O36" s="45" t="str">
        <f t="shared" si="28"/>
        <v>NA</v>
      </c>
      <c r="P36" s="22" t="str">
        <f t="shared" si="29"/>
        <v>NA</v>
      </c>
      <c r="Q36" s="23" t="str">
        <f t="shared" si="30"/>
        <v>NA</v>
      </c>
      <c r="R36" s="70"/>
      <c r="S36" s="120">
        <f ca="1">C36/driver!$O$63</f>
        <v>0</v>
      </c>
      <c r="T36" s="120">
        <f ca="1">D36/driver!$O$62</f>
        <v>0</v>
      </c>
      <c r="U36" s="120" t="e">
        <f ca="1">E36/driver!$O$63</f>
        <v>#REF!</v>
      </c>
      <c r="V36" s="22" t="str">
        <f t="shared" ca="1" si="31"/>
        <v>NA</v>
      </c>
      <c r="W36" s="23" t="str">
        <f t="shared" ca="1" si="32"/>
        <v>NA</v>
      </c>
      <c r="X36" s="120">
        <f ca="1">H36/driver!$O$63</f>
        <v>0</v>
      </c>
      <c r="Y36" s="120">
        <f ca="1">I36/driver!$O$62</f>
        <v>0</v>
      </c>
      <c r="Z36" s="120" t="e">
        <f ca="1">J36/driver!$O$63</f>
        <v>#REF!</v>
      </c>
      <c r="AA36" s="22" t="str">
        <f t="shared" ca="1" si="33"/>
        <v>NA</v>
      </c>
      <c r="AB36" s="23" t="str">
        <f t="shared" ca="1" si="34"/>
        <v>NA</v>
      </c>
    </row>
    <row r="37" spans="2:28" s="2" customFormat="1">
      <c r="B37" s="69"/>
      <c r="C37" s="4"/>
      <c r="D37" s="4"/>
      <c r="E37" s="4"/>
      <c r="F37" s="112"/>
      <c r="G37" s="13"/>
      <c r="H37" s="4"/>
      <c r="I37" s="4"/>
      <c r="J37" s="4"/>
      <c r="K37" s="13"/>
      <c r="L37" s="13"/>
      <c r="M37" s="50"/>
      <c r="N37" s="49"/>
      <c r="O37" s="49"/>
      <c r="P37" s="13"/>
      <c r="Q37" s="13"/>
      <c r="R37" s="82"/>
      <c r="S37" s="37"/>
      <c r="T37" s="37"/>
      <c r="U37" s="37"/>
      <c r="V37" s="13"/>
      <c r="W37" s="13"/>
      <c r="X37" s="37"/>
      <c r="Y37" s="37"/>
      <c r="Z37" s="37"/>
      <c r="AA37" s="13"/>
      <c r="AB37" s="13"/>
    </row>
    <row r="38" spans="2:28" s="2" customFormat="1">
      <c r="B38" s="69"/>
      <c r="C38" s="4"/>
      <c r="D38" s="4"/>
      <c r="E38" s="4"/>
      <c r="F38" s="13"/>
      <c r="G38" s="13"/>
      <c r="H38" s="4"/>
      <c r="I38" s="4"/>
      <c r="J38" s="4"/>
      <c r="K38" s="13"/>
      <c r="L38" s="13"/>
      <c r="M38" s="50"/>
      <c r="N38" s="49"/>
      <c r="O38" s="49"/>
      <c r="P38" s="13"/>
      <c r="Q38" s="13"/>
      <c r="R38" s="82"/>
      <c r="S38" s="37"/>
      <c r="T38" s="37"/>
      <c r="U38" s="37"/>
      <c r="V38" s="13"/>
      <c r="W38" s="13"/>
      <c r="X38" s="37"/>
      <c r="Y38" s="37"/>
      <c r="Z38" s="37"/>
      <c r="AA38" s="13"/>
      <c r="AB38" s="13"/>
    </row>
    <row r="39" spans="2:28">
      <c r="B39" s="55" t="s">
        <v>43</v>
      </c>
      <c r="C39" s="56" t="s">
        <v>33</v>
      </c>
      <c r="D39" s="57"/>
      <c r="E39" s="57"/>
      <c r="F39" s="57"/>
      <c r="G39" s="58"/>
      <c r="H39" s="56" t="s">
        <v>26</v>
      </c>
      <c r="I39" s="57"/>
      <c r="J39" s="57"/>
      <c r="K39" s="57"/>
      <c r="L39" s="58"/>
      <c r="M39" s="56" t="s">
        <v>34</v>
      </c>
      <c r="N39" s="16"/>
      <c r="O39" s="16"/>
      <c r="P39" s="16"/>
      <c r="Q39" s="17"/>
      <c r="R39" s="70"/>
      <c r="S39" s="59" t="s">
        <v>28</v>
      </c>
      <c r="T39" s="57"/>
      <c r="U39" s="57"/>
      <c r="V39" s="57"/>
      <c r="W39" s="58"/>
      <c r="X39" s="56" t="s">
        <v>29</v>
      </c>
      <c r="Y39" s="57"/>
      <c r="Z39" s="57"/>
      <c r="AA39" s="57"/>
      <c r="AB39" s="58"/>
    </row>
    <row r="40" spans="2:28" s="6" customFormat="1" ht="12.75">
      <c r="B40" s="60" t="s">
        <v>9</v>
      </c>
      <c r="C40" s="61">
        <v>2014</v>
      </c>
      <c r="D40" s="62">
        <v>2013</v>
      </c>
      <c r="E40" s="62" t="s">
        <v>42</v>
      </c>
      <c r="F40" s="62" t="s">
        <v>30</v>
      </c>
      <c r="G40" s="63" t="s">
        <v>31</v>
      </c>
      <c r="H40" s="61">
        <v>2014</v>
      </c>
      <c r="I40" s="62">
        <v>2013</v>
      </c>
      <c r="J40" s="62" t="s">
        <v>42</v>
      </c>
      <c r="K40" s="62" t="s">
        <v>30</v>
      </c>
      <c r="L40" s="63" t="s">
        <v>31</v>
      </c>
      <c r="M40" s="61">
        <v>2014</v>
      </c>
      <c r="N40" s="62">
        <v>2013</v>
      </c>
      <c r="O40" s="62" t="s">
        <v>42</v>
      </c>
      <c r="P40" s="62" t="s">
        <v>30</v>
      </c>
      <c r="Q40" s="63" t="s">
        <v>31</v>
      </c>
      <c r="R40" s="70"/>
      <c r="S40" s="61">
        <v>2014</v>
      </c>
      <c r="T40" s="62">
        <v>2013</v>
      </c>
      <c r="U40" s="62" t="s">
        <v>42</v>
      </c>
      <c r="V40" s="62" t="s">
        <v>30</v>
      </c>
      <c r="W40" s="63" t="s">
        <v>31</v>
      </c>
      <c r="X40" s="61">
        <v>2014</v>
      </c>
      <c r="Y40" s="62">
        <v>2013</v>
      </c>
      <c r="Z40" s="62" t="s">
        <v>42</v>
      </c>
      <c r="AA40" s="62" t="s">
        <v>30</v>
      </c>
      <c r="AB40" s="63" t="s">
        <v>31</v>
      </c>
    </row>
    <row r="41" spans="2:28">
      <c r="B41" s="64" t="s">
        <v>5</v>
      </c>
      <c r="C41" s="111">
        <f>'Acum 9'!C41-'Acum 6'!C41</f>
        <v>0</v>
      </c>
      <c r="D41" s="112">
        <f>'Acum 9'!D41-'Acum 6'!D41</f>
        <v>0</v>
      </c>
      <c r="E41" s="112" t="e">
        <f>'Acum 9'!E41-'Acum 6'!#REF!</f>
        <v>#REF!</v>
      </c>
      <c r="F41" s="97" t="str">
        <f t="shared" ref="F41:F49" si="36">IF(E207,"NA",IF(ISERROR(C41/E41),"NA",IF((C41/E41)&gt;200%,"NA",IF((C41/E41)&lt;-200%,"NA",(C41/E41)))))</f>
        <v>NA</v>
      </c>
      <c r="G41" s="20" t="str">
        <f t="shared" ref="G41:G49" si="37">IF(D41=0,"NA",IF(ISERROR(C41/D41-1),"NA",IF((C41/D41-1)&gt;200%,"NA",IF((C41/D41-1)&lt;-200%,"NA",(C41/D41-1)))))</f>
        <v>NA</v>
      </c>
      <c r="H41" s="111">
        <f>'Acum 9'!H41-'Acum 6'!F41</f>
        <v>0</v>
      </c>
      <c r="I41" s="112">
        <f>'Acum 9'!I41-'Acum 6'!G41</f>
        <v>0</v>
      </c>
      <c r="J41" s="112" t="e">
        <f>'Acum 9'!J41-'Acum 6'!#REF!</f>
        <v>#REF!</v>
      </c>
      <c r="K41" s="12" t="str">
        <f t="shared" ref="K41:K49" si="38">IF(J207,"NA",IF(ISERROR(H41/J41),"NA",IF((H41/J41)&gt;200%,"NA",IF((H41/J41)&lt;-200%,"NA",(H41/J41)))))</f>
        <v>NA</v>
      </c>
      <c r="L41" s="20" t="str">
        <f t="shared" ref="L41:L49" si="39">IF(I41=0,"NA",IF(ISERROR(H41/I41-1),"NA",IF((H41/I41-1)&gt;200%,"NA",IF((H41/I41-1)&lt;-200%,"NA",(H41/I41-1)))))</f>
        <v>NA</v>
      </c>
      <c r="M41" s="40" t="str">
        <f t="shared" ref="M41:O49" si="40">IF(ISERROR(C41/H41),"NA",(C41/H41))</f>
        <v>NA</v>
      </c>
      <c r="N41" s="41" t="str">
        <f t="shared" si="40"/>
        <v>NA</v>
      </c>
      <c r="O41" s="41" t="str">
        <f t="shared" si="40"/>
        <v>NA</v>
      </c>
      <c r="P41" s="97" t="str">
        <f t="shared" ref="P41:P49" si="41">IF(O197,"NA",IF(ISERROR(M41/O41),"NA",IF((M41/O41)&gt;200%,"NA",IF((M41/O41)&lt;-200%,"NA",(M41/O41)))))</f>
        <v>NA</v>
      </c>
      <c r="Q41" s="20" t="str">
        <f t="shared" ref="Q41:Q49" si="42">IF(N41=0,"NA",IF(ISERROR(M41/N41-1),"NA",IF((M41/N41-1)&gt;200%,"NA",IF((M41/N41-1)&lt;-200%,"NA",(M41/N41-1)))))</f>
        <v>NA</v>
      </c>
      <c r="R41" s="26"/>
      <c r="S41" s="118">
        <f ca="1">C41/driver!$O$63</f>
        <v>0</v>
      </c>
      <c r="T41" s="119">
        <f ca="1">D41/driver!$O$62</f>
        <v>0</v>
      </c>
      <c r="U41" s="119" t="e">
        <f ca="1">E41/driver!$O$63</f>
        <v>#REF!</v>
      </c>
      <c r="V41" s="97" t="str">
        <f t="shared" ref="V41:V49" ca="1" si="43">IF(U207,"NA",IF(ISERROR(S41/U41),"NA",IF((S41/U41)&gt;200%,"NA",IF((S41/U41)&lt;-200%,"NA",(S41/U41)))))</f>
        <v>NA</v>
      </c>
      <c r="W41" s="20" t="str">
        <f t="shared" ref="W41:W49" ca="1" si="44">IF(T41=0,"NA",IF(ISERROR(S41/T41-1),"NA",IF((S41/T41-1)&gt;200%,"NA",IF((S41/T41-1)&lt;-200%,"NA",(S41/T41-1)))))</f>
        <v>NA</v>
      </c>
      <c r="X41" s="118">
        <f ca="1">H41/driver!$O$63</f>
        <v>0</v>
      </c>
      <c r="Y41" s="119">
        <f ca="1">I41/driver!$O$62</f>
        <v>0</v>
      </c>
      <c r="Z41" s="119" t="e">
        <f ca="1">J41/driver!$O$63</f>
        <v>#REF!</v>
      </c>
      <c r="AA41" s="12" t="str">
        <f t="shared" ref="AA41:AA49" ca="1" si="45">IF(Z207,"NA",IF(ISERROR(X41/Z41),"NA",IF((X41/Z41)&gt;200%,"NA",IF((X41/Z41)&lt;-200%,"NA",(X41/Z41)))))</f>
        <v>NA</v>
      </c>
      <c r="AB41" s="20" t="str">
        <f t="shared" ref="AB41:AB49" ca="1" si="46">IF(Y41=0,"NA",IF(ISERROR(X41/Y41-1),"NA",IF((X41/Y41-1)&gt;200%,"NA",IF((X41/Y41-1)&lt;-200%,"NA",(X41/Y41-1)))))</f>
        <v>NA</v>
      </c>
    </row>
    <row r="42" spans="2:28">
      <c r="B42" s="64" t="s">
        <v>0</v>
      </c>
      <c r="C42" s="111">
        <f>'Acum 9'!C42-'Acum 6'!C42</f>
        <v>0</v>
      </c>
      <c r="D42" s="112">
        <f>'Acum 9'!D42-'Acum 6'!D42</f>
        <v>0</v>
      </c>
      <c r="E42" s="112" t="e">
        <f>'Acum 9'!E42-'Acum 6'!#REF!</f>
        <v>#REF!</v>
      </c>
      <c r="F42" s="12" t="str">
        <f t="shared" si="36"/>
        <v>NA</v>
      </c>
      <c r="G42" s="20" t="str">
        <f t="shared" si="37"/>
        <v>NA</v>
      </c>
      <c r="H42" s="111">
        <f>'Acum 9'!H42-'Acum 6'!F42</f>
        <v>0</v>
      </c>
      <c r="I42" s="112">
        <f>'Acum 9'!I42-'Acum 6'!G42</f>
        <v>0</v>
      </c>
      <c r="J42" s="112" t="e">
        <f>'Acum 9'!J42-'Acum 6'!#REF!</f>
        <v>#REF!</v>
      </c>
      <c r="K42" s="12" t="str">
        <f t="shared" si="38"/>
        <v>NA</v>
      </c>
      <c r="L42" s="20" t="str">
        <f t="shared" si="39"/>
        <v>NA</v>
      </c>
      <c r="M42" s="40" t="str">
        <f t="shared" si="40"/>
        <v>NA</v>
      </c>
      <c r="N42" s="65" t="str">
        <f t="shared" si="40"/>
        <v>NA</v>
      </c>
      <c r="O42" s="41" t="str">
        <f t="shared" si="40"/>
        <v>NA</v>
      </c>
      <c r="P42" s="12" t="str">
        <f t="shared" si="41"/>
        <v>NA</v>
      </c>
      <c r="Q42" s="20" t="str">
        <f t="shared" si="42"/>
        <v>NA</v>
      </c>
      <c r="R42" s="26"/>
      <c r="S42" s="118">
        <f ca="1">C42/driver!$O$63</f>
        <v>0</v>
      </c>
      <c r="T42" s="119">
        <f ca="1">D42/driver!$O$62</f>
        <v>0</v>
      </c>
      <c r="U42" s="119" t="e">
        <f ca="1">E42/driver!$O$63</f>
        <v>#REF!</v>
      </c>
      <c r="V42" s="12" t="str">
        <f t="shared" ca="1" si="43"/>
        <v>NA</v>
      </c>
      <c r="W42" s="20" t="str">
        <f t="shared" ca="1" si="44"/>
        <v>NA</v>
      </c>
      <c r="X42" s="118">
        <f ca="1">H42/driver!$O$63</f>
        <v>0</v>
      </c>
      <c r="Y42" s="119">
        <f ca="1">I42/driver!$O$62</f>
        <v>0</v>
      </c>
      <c r="Z42" s="119" t="e">
        <f ca="1">J42/driver!$O$63</f>
        <v>#REF!</v>
      </c>
      <c r="AA42" s="12" t="str">
        <f t="shared" ca="1" si="45"/>
        <v>NA</v>
      </c>
      <c r="AB42" s="20" t="str">
        <f t="shared" ca="1" si="46"/>
        <v>NA</v>
      </c>
    </row>
    <row r="43" spans="2:28">
      <c r="B43" s="64" t="s">
        <v>4</v>
      </c>
      <c r="C43" s="111">
        <f>'Acum 9'!C43-'Acum 6'!C43</f>
        <v>0</v>
      </c>
      <c r="D43" s="112">
        <f>'Acum 9'!D43-'Acum 6'!D43</f>
        <v>0</v>
      </c>
      <c r="E43" s="112" t="e">
        <f>'Acum 9'!E43-'Acum 6'!#REF!</f>
        <v>#REF!</v>
      </c>
      <c r="F43" s="12" t="str">
        <f t="shared" si="36"/>
        <v>NA</v>
      </c>
      <c r="G43" s="20" t="str">
        <f t="shared" si="37"/>
        <v>NA</v>
      </c>
      <c r="H43" s="111">
        <f>'Acum 9'!H43-'Acum 6'!F43</f>
        <v>0</v>
      </c>
      <c r="I43" s="112">
        <f>'Acum 9'!I43-'Acum 6'!G43</f>
        <v>0</v>
      </c>
      <c r="J43" s="112" t="e">
        <f>'Acum 9'!J43-'Acum 6'!#REF!</f>
        <v>#REF!</v>
      </c>
      <c r="K43" s="12" t="str">
        <f t="shared" si="38"/>
        <v>NA</v>
      </c>
      <c r="L43" s="20" t="str">
        <f t="shared" si="39"/>
        <v>NA</v>
      </c>
      <c r="M43" s="40" t="str">
        <f t="shared" si="40"/>
        <v>NA</v>
      </c>
      <c r="N43" s="65" t="str">
        <f t="shared" si="40"/>
        <v>NA</v>
      </c>
      <c r="O43" s="41" t="str">
        <f t="shared" si="40"/>
        <v>NA</v>
      </c>
      <c r="P43" s="12" t="str">
        <f t="shared" si="41"/>
        <v>NA</v>
      </c>
      <c r="Q43" s="20" t="str">
        <f t="shared" si="42"/>
        <v>NA</v>
      </c>
      <c r="R43" s="26"/>
      <c r="S43" s="118">
        <f ca="1">C43/driver!$O$63</f>
        <v>0</v>
      </c>
      <c r="T43" s="119">
        <f ca="1">D43/driver!$O$62</f>
        <v>0</v>
      </c>
      <c r="U43" s="119" t="e">
        <f ca="1">E43/driver!$O$63</f>
        <v>#REF!</v>
      </c>
      <c r="V43" s="12" t="str">
        <f t="shared" ca="1" si="43"/>
        <v>NA</v>
      </c>
      <c r="W43" s="20" t="str">
        <f t="shared" ca="1" si="44"/>
        <v>NA</v>
      </c>
      <c r="X43" s="118">
        <f ca="1">H43/driver!$O$63</f>
        <v>0</v>
      </c>
      <c r="Y43" s="119">
        <f ca="1">I43/driver!$O$62</f>
        <v>0</v>
      </c>
      <c r="Z43" s="119" t="e">
        <f ca="1">J43/driver!$O$63</f>
        <v>#REF!</v>
      </c>
      <c r="AA43" s="12" t="str">
        <f t="shared" ca="1" si="45"/>
        <v>NA</v>
      </c>
      <c r="AB43" s="20" t="str">
        <f t="shared" ca="1" si="46"/>
        <v>NA</v>
      </c>
    </row>
    <row r="44" spans="2:28">
      <c r="B44" s="64" t="s">
        <v>1</v>
      </c>
      <c r="C44" s="111">
        <f>'Acum 9'!C44-'Acum 6'!C44</f>
        <v>0</v>
      </c>
      <c r="D44" s="112">
        <f>'Acum 9'!D44-'Acum 6'!D44</f>
        <v>0</v>
      </c>
      <c r="E44" s="112" t="e">
        <f>'Acum 9'!E44-'Acum 6'!#REF!</f>
        <v>#REF!</v>
      </c>
      <c r="F44" s="12" t="str">
        <f t="shared" si="36"/>
        <v>NA</v>
      </c>
      <c r="G44" s="20" t="str">
        <f t="shared" si="37"/>
        <v>NA</v>
      </c>
      <c r="H44" s="111">
        <f>'Acum 9'!H44-'Acum 6'!F44</f>
        <v>0</v>
      </c>
      <c r="I44" s="112">
        <f>'Acum 9'!I44-'Acum 6'!G44</f>
        <v>0</v>
      </c>
      <c r="J44" s="112" t="e">
        <f>'Acum 9'!J44-'Acum 6'!#REF!</f>
        <v>#REF!</v>
      </c>
      <c r="K44" s="12" t="str">
        <f t="shared" si="38"/>
        <v>NA</v>
      </c>
      <c r="L44" s="20" t="str">
        <f t="shared" si="39"/>
        <v>NA</v>
      </c>
      <c r="M44" s="40" t="str">
        <f t="shared" si="40"/>
        <v>NA</v>
      </c>
      <c r="N44" s="65" t="str">
        <f t="shared" si="40"/>
        <v>NA</v>
      </c>
      <c r="O44" s="41" t="str">
        <f t="shared" si="40"/>
        <v>NA</v>
      </c>
      <c r="P44" s="12" t="str">
        <f t="shared" si="41"/>
        <v>NA</v>
      </c>
      <c r="Q44" s="20" t="str">
        <f t="shared" si="42"/>
        <v>NA</v>
      </c>
      <c r="R44" s="26"/>
      <c r="S44" s="118">
        <f ca="1">C44/driver!$O$63</f>
        <v>0</v>
      </c>
      <c r="T44" s="119">
        <f ca="1">D44/driver!$O$62</f>
        <v>0</v>
      </c>
      <c r="U44" s="119" t="e">
        <f ca="1">E44/driver!$O$63</f>
        <v>#REF!</v>
      </c>
      <c r="V44" s="12" t="str">
        <f t="shared" ca="1" si="43"/>
        <v>NA</v>
      </c>
      <c r="W44" s="20" t="str">
        <f t="shared" ca="1" si="44"/>
        <v>NA</v>
      </c>
      <c r="X44" s="118">
        <f ca="1">H44/driver!$O$63</f>
        <v>0</v>
      </c>
      <c r="Y44" s="119">
        <f ca="1">I44/driver!$O$62</f>
        <v>0</v>
      </c>
      <c r="Z44" s="119" t="e">
        <f ca="1">J44/driver!$O$63</f>
        <v>#REF!</v>
      </c>
      <c r="AA44" s="12" t="str">
        <f t="shared" ca="1" si="45"/>
        <v>NA</v>
      </c>
      <c r="AB44" s="20" t="str">
        <f t="shared" ca="1" si="46"/>
        <v>NA</v>
      </c>
    </row>
    <row r="45" spans="2:28">
      <c r="B45" s="19" t="s">
        <v>2</v>
      </c>
      <c r="C45" s="111">
        <f>'Acum 9'!C45-'Acum 6'!C45</f>
        <v>0</v>
      </c>
      <c r="D45" s="112">
        <f>'Acum 9'!D45-'Acum 6'!D45</f>
        <v>0</v>
      </c>
      <c r="E45" s="112" t="e">
        <f>'Acum 9'!E45-'Acum 6'!#REF!</f>
        <v>#REF!</v>
      </c>
      <c r="F45" s="12" t="str">
        <f t="shared" si="36"/>
        <v>NA</v>
      </c>
      <c r="G45" s="20" t="str">
        <f t="shared" si="37"/>
        <v>NA</v>
      </c>
      <c r="H45" s="111">
        <f>'Acum 9'!H45-'Acum 6'!F45</f>
        <v>0</v>
      </c>
      <c r="I45" s="112">
        <f>'Acum 9'!I45-'Acum 6'!G45</f>
        <v>0</v>
      </c>
      <c r="J45" s="112" t="e">
        <f>'Acum 9'!J45-'Acum 6'!#REF!</f>
        <v>#REF!</v>
      </c>
      <c r="K45" s="12" t="str">
        <f t="shared" si="38"/>
        <v>NA</v>
      </c>
      <c r="L45" s="20" t="str">
        <f t="shared" si="39"/>
        <v>NA</v>
      </c>
      <c r="M45" s="40" t="str">
        <f t="shared" si="40"/>
        <v>NA</v>
      </c>
      <c r="N45" s="65" t="str">
        <f t="shared" si="40"/>
        <v>NA</v>
      </c>
      <c r="O45" s="41" t="str">
        <f t="shared" si="40"/>
        <v>NA</v>
      </c>
      <c r="P45" s="12" t="str">
        <f t="shared" si="41"/>
        <v>NA</v>
      </c>
      <c r="Q45" s="20" t="str">
        <f t="shared" si="42"/>
        <v>NA</v>
      </c>
      <c r="R45" s="26"/>
      <c r="S45" s="118">
        <f ca="1">C45/driver!$O$63</f>
        <v>0</v>
      </c>
      <c r="T45" s="119">
        <f ca="1">D45/driver!$O$62</f>
        <v>0</v>
      </c>
      <c r="U45" s="119" t="e">
        <f ca="1">E45/driver!$O$63</f>
        <v>#REF!</v>
      </c>
      <c r="V45" s="12" t="str">
        <f t="shared" ca="1" si="43"/>
        <v>NA</v>
      </c>
      <c r="W45" s="20" t="str">
        <f t="shared" ca="1" si="44"/>
        <v>NA</v>
      </c>
      <c r="X45" s="118">
        <f ca="1">H45/driver!$O$63</f>
        <v>0</v>
      </c>
      <c r="Y45" s="119">
        <f ca="1">I45/driver!$O$62</f>
        <v>0</v>
      </c>
      <c r="Z45" s="119" t="e">
        <f ca="1">J45/driver!$O$63</f>
        <v>#REF!</v>
      </c>
      <c r="AA45" s="12" t="str">
        <f t="shared" ca="1" si="45"/>
        <v>NA</v>
      </c>
      <c r="AB45" s="20" t="str">
        <f t="shared" ca="1" si="46"/>
        <v>NA</v>
      </c>
    </row>
    <row r="46" spans="2:28">
      <c r="B46" s="83" t="s">
        <v>6</v>
      </c>
      <c r="C46" s="126">
        <f>'Acum 9'!C46-'Acum 6'!C46</f>
        <v>0</v>
      </c>
      <c r="D46" s="127">
        <f>'Acum 9'!D46-'Acum 6'!D46</f>
        <v>0</v>
      </c>
      <c r="E46" s="127" t="e">
        <f>'Acum 9'!E46-'Acum 6'!#REF!</f>
        <v>#REF!</v>
      </c>
      <c r="F46" s="33" t="str">
        <f t="shared" si="36"/>
        <v>NA</v>
      </c>
      <c r="G46" s="32" t="str">
        <f t="shared" si="37"/>
        <v>NA</v>
      </c>
      <c r="H46" s="126">
        <f>'Acum 9'!H46-'Acum 6'!F46</f>
        <v>0</v>
      </c>
      <c r="I46" s="127">
        <f>'Acum 9'!I46-'Acum 6'!G46</f>
        <v>0</v>
      </c>
      <c r="J46" s="127" t="e">
        <f>'Acum 9'!J46-'Acum 6'!#REF!</f>
        <v>#REF!</v>
      </c>
      <c r="K46" s="31" t="str">
        <f t="shared" si="38"/>
        <v>NA</v>
      </c>
      <c r="L46" s="32" t="str">
        <f t="shared" si="39"/>
        <v>NA</v>
      </c>
      <c r="M46" s="46" t="str">
        <f t="shared" si="40"/>
        <v>NA</v>
      </c>
      <c r="N46" s="72" t="str">
        <f t="shared" si="40"/>
        <v>NA</v>
      </c>
      <c r="O46" s="47" t="str">
        <f t="shared" si="40"/>
        <v>NA</v>
      </c>
      <c r="P46" s="33" t="str">
        <f t="shared" si="41"/>
        <v>NA</v>
      </c>
      <c r="Q46" s="32" t="str">
        <f t="shared" si="42"/>
        <v>NA</v>
      </c>
      <c r="R46" s="28"/>
      <c r="S46" s="130">
        <f ca="1">C46/driver!$O$63</f>
        <v>0</v>
      </c>
      <c r="T46" s="131">
        <f ca="1">D46/driver!$O$62</f>
        <v>0</v>
      </c>
      <c r="U46" s="131" t="e">
        <f ca="1">E46/driver!$O$63</f>
        <v>#REF!</v>
      </c>
      <c r="V46" s="33" t="str">
        <f t="shared" ca="1" si="43"/>
        <v>NA</v>
      </c>
      <c r="W46" s="32" t="str">
        <f t="shared" ca="1" si="44"/>
        <v>NA</v>
      </c>
      <c r="X46" s="130">
        <f ca="1">H46/driver!$O$63</f>
        <v>0</v>
      </c>
      <c r="Y46" s="131">
        <f ca="1">I46/driver!$O$62</f>
        <v>0</v>
      </c>
      <c r="Z46" s="131" t="e">
        <f ca="1">J46/driver!$O$63</f>
        <v>#REF!</v>
      </c>
      <c r="AA46" s="33" t="str">
        <f t="shared" ca="1" si="45"/>
        <v>NA</v>
      </c>
      <c r="AB46" s="32" t="str">
        <f t="shared" ca="1" si="46"/>
        <v>NA</v>
      </c>
    </row>
    <row r="47" spans="2:28">
      <c r="B47" s="34" t="s">
        <v>35</v>
      </c>
      <c r="C47" s="128">
        <f>SUM(C41:C46)</f>
        <v>0</v>
      </c>
      <c r="D47" s="129">
        <f>SUM(D41:D46)</f>
        <v>0</v>
      </c>
      <c r="E47" s="129" t="e">
        <f>SUM(E41:E46)</f>
        <v>#REF!</v>
      </c>
      <c r="F47" s="13" t="str">
        <f t="shared" si="36"/>
        <v>NA</v>
      </c>
      <c r="G47" s="38" t="str">
        <f t="shared" si="37"/>
        <v>NA</v>
      </c>
      <c r="H47" s="128">
        <f>SUM(H41:H46)</f>
        <v>0</v>
      </c>
      <c r="I47" s="129">
        <f>SUM(I41:I46)</f>
        <v>0</v>
      </c>
      <c r="J47" s="129" t="e">
        <f>SUM(J41:J46)</f>
        <v>#REF!</v>
      </c>
      <c r="K47" s="13" t="str">
        <f t="shared" si="38"/>
        <v>NA</v>
      </c>
      <c r="L47" s="38" t="str">
        <f t="shared" si="39"/>
        <v>NA</v>
      </c>
      <c r="M47" s="48" t="str">
        <f t="shared" si="40"/>
        <v>NA</v>
      </c>
      <c r="N47" s="49" t="str">
        <f t="shared" si="40"/>
        <v>NA</v>
      </c>
      <c r="O47" s="49" t="str">
        <f t="shared" si="40"/>
        <v>NA</v>
      </c>
      <c r="P47" s="13" t="str">
        <f t="shared" si="41"/>
        <v>NA</v>
      </c>
      <c r="Q47" s="38" t="str">
        <f t="shared" si="42"/>
        <v>NA</v>
      </c>
      <c r="R47" s="36"/>
      <c r="S47" s="132">
        <f ca="1">C47/driver!$O$63</f>
        <v>0</v>
      </c>
      <c r="T47" s="133">
        <f ca="1">D47/driver!$O$62</f>
        <v>0</v>
      </c>
      <c r="U47" s="133" t="e">
        <f ca="1">E47/driver!$O$63</f>
        <v>#REF!</v>
      </c>
      <c r="V47" s="13" t="str">
        <f t="shared" ca="1" si="43"/>
        <v>NA</v>
      </c>
      <c r="W47" s="38" t="str">
        <f t="shared" ca="1" si="44"/>
        <v>NA</v>
      </c>
      <c r="X47" s="132">
        <f ca="1">H47/driver!$O$63</f>
        <v>0</v>
      </c>
      <c r="Y47" s="133">
        <f ca="1">I47/driver!$O$62</f>
        <v>0</v>
      </c>
      <c r="Z47" s="133" t="e">
        <f ca="1">J47/driver!$O$63</f>
        <v>#REF!</v>
      </c>
      <c r="AA47" s="13" t="str">
        <f t="shared" ca="1" si="45"/>
        <v>NA</v>
      </c>
      <c r="AB47" s="38" t="str">
        <f t="shared" ca="1" si="46"/>
        <v>NA</v>
      </c>
    </row>
    <row r="48" spans="2:28" ht="15.75" thickBot="1">
      <c r="B48" s="66" t="s">
        <v>36</v>
      </c>
      <c r="C48" s="113">
        <f>'Acum 9'!C48-'Acum 6'!C48</f>
        <v>0</v>
      </c>
      <c r="D48" s="114">
        <f>'Acum 9'!D48-'Acum 6'!D48</f>
        <v>0</v>
      </c>
      <c r="E48" s="114" t="e">
        <f>'Acum 9'!E48-'Acum 6'!#REF!</f>
        <v>#REF!</v>
      </c>
      <c r="F48" s="11" t="str">
        <f t="shared" si="36"/>
        <v>NA</v>
      </c>
      <c r="G48" s="101" t="str">
        <f t="shared" si="37"/>
        <v>NA</v>
      </c>
      <c r="H48" s="113">
        <f>'Acum 9'!H48-'Acum 6'!F48</f>
        <v>0</v>
      </c>
      <c r="I48" s="114">
        <f>'Acum 9'!I48-'Acum 6'!G48</f>
        <v>0</v>
      </c>
      <c r="J48" s="114" t="e">
        <f>'Acum 9'!J48-'Acum 6'!#REF!</f>
        <v>#REF!</v>
      </c>
      <c r="K48" s="11" t="str">
        <f t="shared" si="38"/>
        <v>NA</v>
      </c>
      <c r="L48" s="101" t="str">
        <f t="shared" si="39"/>
        <v>NA</v>
      </c>
      <c r="M48" s="42" t="str">
        <f t="shared" si="40"/>
        <v>NA</v>
      </c>
      <c r="N48" s="109" t="str">
        <f t="shared" si="40"/>
        <v>NA</v>
      </c>
      <c r="O48" s="43" t="str">
        <f t="shared" si="40"/>
        <v>NA</v>
      </c>
      <c r="P48" s="11" t="str">
        <f t="shared" si="41"/>
        <v>NA</v>
      </c>
      <c r="Q48" s="101" t="str">
        <f t="shared" si="42"/>
        <v>NA</v>
      </c>
      <c r="R48" s="26"/>
      <c r="S48" s="118">
        <f ca="1">C48/driver!$O$63</f>
        <v>0</v>
      </c>
      <c r="T48" s="119">
        <f ca="1">D48/driver!$O$62</f>
        <v>0</v>
      </c>
      <c r="U48" s="119" t="e">
        <f ca="1">E48/driver!$O$63</f>
        <v>#REF!</v>
      </c>
      <c r="V48" s="12" t="str">
        <f t="shared" ca="1" si="43"/>
        <v>NA</v>
      </c>
      <c r="W48" s="96" t="str">
        <f t="shared" ca="1" si="44"/>
        <v>NA</v>
      </c>
      <c r="X48" s="118">
        <f ca="1">H48/driver!$O$63</f>
        <v>0</v>
      </c>
      <c r="Y48" s="119">
        <f ca="1">I48/driver!$O$62</f>
        <v>0</v>
      </c>
      <c r="Z48" s="134" t="e">
        <f ca="1">J48/driver!$O$63</f>
        <v>#REF!</v>
      </c>
      <c r="AA48" s="11" t="str">
        <f t="shared" ca="1" si="45"/>
        <v>NA</v>
      </c>
      <c r="AB48" s="101" t="str">
        <f t="shared" ca="1" si="46"/>
        <v>NA</v>
      </c>
    </row>
    <row r="49" spans="2:28" s="2" customFormat="1" ht="15.75" thickTop="1">
      <c r="B49" s="68" t="s">
        <v>7</v>
      </c>
      <c r="C49" s="115">
        <f>SUM(C47:C48)</f>
        <v>0</v>
      </c>
      <c r="D49" s="117">
        <f>SUM(D47:D48)</f>
        <v>0</v>
      </c>
      <c r="E49" s="116" t="e">
        <f>SUM(E47:E48)</f>
        <v>#REF!</v>
      </c>
      <c r="F49" s="22" t="str">
        <f t="shared" si="36"/>
        <v>NA</v>
      </c>
      <c r="G49" s="23" t="str">
        <f t="shared" si="37"/>
        <v>NA</v>
      </c>
      <c r="H49" s="115">
        <f>SUM(H47:H48)</f>
        <v>0</v>
      </c>
      <c r="I49" s="117">
        <f>SUM(I47:I48)</f>
        <v>0</v>
      </c>
      <c r="J49" s="116" t="e">
        <f>SUM(J47:J48)</f>
        <v>#REF!</v>
      </c>
      <c r="K49" s="22" t="str">
        <f t="shared" si="38"/>
        <v>NA</v>
      </c>
      <c r="L49" s="23" t="str">
        <f t="shared" si="39"/>
        <v>NA</v>
      </c>
      <c r="M49" s="44" t="str">
        <f t="shared" si="40"/>
        <v>NA</v>
      </c>
      <c r="N49" s="45" t="str">
        <f t="shared" si="40"/>
        <v>NA</v>
      </c>
      <c r="O49" s="45" t="str">
        <f t="shared" si="40"/>
        <v>NA</v>
      </c>
      <c r="P49" s="22" t="str">
        <f t="shared" si="41"/>
        <v>NA</v>
      </c>
      <c r="Q49" s="23" t="str">
        <f t="shared" si="42"/>
        <v>NA</v>
      </c>
      <c r="R49" s="70"/>
      <c r="S49" s="120">
        <f ca="1">C49/driver!$O$63</f>
        <v>0</v>
      </c>
      <c r="T49" s="120">
        <f ca="1">D49/driver!$O$62</f>
        <v>0</v>
      </c>
      <c r="U49" s="120" t="e">
        <f ca="1">E49/driver!$O$63</f>
        <v>#REF!</v>
      </c>
      <c r="V49" s="24" t="str">
        <f t="shared" ca="1" si="43"/>
        <v>NA</v>
      </c>
      <c r="W49" s="25" t="str">
        <f t="shared" ca="1" si="44"/>
        <v>NA</v>
      </c>
      <c r="X49" s="120">
        <f ca="1">H49/driver!$O$63</f>
        <v>0</v>
      </c>
      <c r="Y49" s="120">
        <f ca="1">I49/driver!$O$62</f>
        <v>0</v>
      </c>
      <c r="Z49" s="135" t="e">
        <f ca="1">J49/driver!$O$63</f>
        <v>#REF!</v>
      </c>
      <c r="AA49" s="22" t="str">
        <f t="shared" ca="1" si="45"/>
        <v>NA</v>
      </c>
      <c r="AB49" s="23" t="str">
        <f t="shared" ca="1" si="46"/>
        <v>NA</v>
      </c>
    </row>
    <row r="50" spans="2:28" s="2" customFormat="1">
      <c r="B50" s="69"/>
      <c r="C50" s="4"/>
      <c r="D50" s="4"/>
      <c r="E50" s="4"/>
      <c r="F50" s="4"/>
      <c r="G50" s="13"/>
      <c r="H50" s="4"/>
      <c r="I50" s="4"/>
      <c r="J50" s="4"/>
      <c r="K50" s="13"/>
      <c r="L50" s="13"/>
      <c r="M50" s="50"/>
      <c r="N50" s="49"/>
      <c r="O50" s="49"/>
      <c r="P50" s="13"/>
      <c r="Q50" s="13"/>
      <c r="R50" s="82"/>
      <c r="S50" s="37"/>
      <c r="T50" s="37"/>
      <c r="U50" s="37"/>
      <c r="V50" s="13"/>
      <c r="W50" s="13"/>
      <c r="X50" s="37"/>
      <c r="Y50" s="37"/>
      <c r="Z50" s="37"/>
      <c r="AA50" s="13"/>
      <c r="AB50" s="13"/>
    </row>
    <row r="51" spans="2:28">
      <c r="B51" s="55" t="s">
        <v>44</v>
      </c>
      <c r="C51" s="56" t="s">
        <v>33</v>
      </c>
      <c r="D51" s="57"/>
      <c r="E51" s="57"/>
      <c r="F51" s="57"/>
      <c r="G51" s="58"/>
      <c r="H51" s="56" t="s">
        <v>26</v>
      </c>
      <c r="I51" s="57"/>
      <c r="J51" s="57"/>
      <c r="K51" s="57"/>
      <c r="L51" s="58"/>
      <c r="M51" s="56" t="s">
        <v>34</v>
      </c>
      <c r="N51" s="16"/>
      <c r="O51" s="16"/>
      <c r="P51" s="16"/>
      <c r="Q51" s="17"/>
      <c r="R51" s="70"/>
      <c r="S51" s="59" t="s">
        <v>28</v>
      </c>
      <c r="T51" s="57"/>
      <c r="U51" s="57"/>
      <c r="V51" s="57"/>
      <c r="W51" s="58"/>
      <c r="X51" s="56" t="s">
        <v>29</v>
      </c>
      <c r="Y51" s="57"/>
      <c r="Z51" s="57"/>
      <c r="AA51" s="57"/>
      <c r="AB51" s="58"/>
    </row>
    <row r="52" spans="2:28" s="6" customFormat="1" ht="12.75">
      <c r="B52" s="60" t="s">
        <v>9</v>
      </c>
      <c r="C52" s="61">
        <v>2014</v>
      </c>
      <c r="D52" s="62">
        <v>2013</v>
      </c>
      <c r="E52" s="62" t="s">
        <v>42</v>
      </c>
      <c r="F52" s="62" t="s">
        <v>30</v>
      </c>
      <c r="G52" s="63" t="s">
        <v>31</v>
      </c>
      <c r="H52" s="61">
        <v>2014</v>
      </c>
      <c r="I52" s="62">
        <v>2013</v>
      </c>
      <c r="J52" s="62" t="s">
        <v>42</v>
      </c>
      <c r="K52" s="62" t="s">
        <v>30</v>
      </c>
      <c r="L52" s="63" t="s">
        <v>31</v>
      </c>
      <c r="M52" s="61">
        <v>2014</v>
      </c>
      <c r="N52" s="62">
        <v>2013</v>
      </c>
      <c r="O52" s="62" t="s">
        <v>42</v>
      </c>
      <c r="P52" s="62" t="s">
        <v>30</v>
      </c>
      <c r="Q52" s="63" t="s">
        <v>31</v>
      </c>
      <c r="R52" s="70"/>
      <c r="S52" s="61">
        <v>2014</v>
      </c>
      <c r="T52" s="62">
        <v>2013</v>
      </c>
      <c r="U52" s="62" t="s">
        <v>42</v>
      </c>
      <c r="V52" s="62" t="s">
        <v>30</v>
      </c>
      <c r="W52" s="63" t="s">
        <v>31</v>
      </c>
      <c r="X52" s="61">
        <v>2014</v>
      </c>
      <c r="Y52" s="62">
        <v>2013</v>
      </c>
      <c r="Z52" s="62" t="s">
        <v>42</v>
      </c>
      <c r="AA52" s="62" t="s">
        <v>30</v>
      </c>
      <c r="AB52" s="63" t="s">
        <v>31</v>
      </c>
    </row>
    <row r="53" spans="2:28">
      <c r="B53" s="64" t="s">
        <v>5</v>
      </c>
      <c r="C53" s="111">
        <f>'Acum 9'!C53-'Acum 6'!C53</f>
        <v>0</v>
      </c>
      <c r="D53" s="110">
        <f>'Acum 9'!D53-'Acum 6'!D53</f>
        <v>0</v>
      </c>
      <c r="E53" s="112" t="e">
        <f>'Acum 9'!E53-'Acum 6'!#REF!</f>
        <v>#REF!</v>
      </c>
      <c r="F53" s="12" t="str">
        <f t="shared" ref="F53:F61" si="47">IF(E219,"NA",IF(ISERROR(C53/E53),"NA",IF((C53/E53)&gt;200%,"NA",IF((C53/E53)&lt;-200%,"NA",(C53/E53)))))</f>
        <v>NA</v>
      </c>
      <c r="G53" s="20" t="str">
        <f t="shared" ref="G53:G61" si="48">IF(D53=0,"NA",IF(ISERROR(C53/D53-1),"NA",IF((C53/D53-1)&gt;200%,"NA",IF((C53/D53-1)&lt;-200%,"NA",(C53/D53-1)))))</f>
        <v>NA</v>
      </c>
      <c r="H53" s="111">
        <f>'Acum 9'!H53-'Acum 6'!F53</f>
        <v>0</v>
      </c>
      <c r="I53" s="112">
        <f>'Acum 9'!I53-'Acum 6'!G53</f>
        <v>0</v>
      </c>
      <c r="J53" s="112" t="e">
        <f>'Acum 9'!J53-'Acum 6'!#REF!</f>
        <v>#REF!</v>
      </c>
      <c r="K53" s="103" t="str">
        <f t="shared" ref="K53:K61" si="49">IF(J219,"NA",IF(ISERROR(H53/J53),"NA",IF((H53/J53)&gt;200%,"NA",IF((H53/J53)&lt;-200%,"NA",(H53/J53)))))</f>
        <v>NA</v>
      </c>
      <c r="L53" s="20" t="str">
        <f t="shared" ref="L53:L61" si="50">IF(I53=0,"NA",IF(ISERROR(H53/I53-1),"NA",IF((H53/I53-1)&gt;200%,"NA",IF((H53/I53-1)&lt;-200%,"NA",(H53/I53-1)))))</f>
        <v>NA</v>
      </c>
      <c r="M53" s="40" t="str">
        <f t="shared" ref="M53:O61" si="51">IF(ISERROR(C53/H53),"NA",(C53/H53))</f>
        <v>NA</v>
      </c>
      <c r="N53" s="41" t="str">
        <f t="shared" si="51"/>
        <v>NA</v>
      </c>
      <c r="O53" s="137" t="str">
        <f>IF(ISERROR(E53/J53),"NA",(E53/J53))</f>
        <v>NA</v>
      </c>
      <c r="P53" s="97" t="str">
        <f t="shared" ref="P53:P61" si="52">IF(O209,"NA",IF(ISERROR(M53/O53),"NA",IF((M53/O53)&gt;200%,"NA",IF((M53/O53)&lt;-200%,"NA",(M53/O53)))))</f>
        <v>NA</v>
      </c>
      <c r="Q53" s="20" t="str">
        <f t="shared" ref="Q53:Q61" si="53">IF(N53=0,"NA",IF(ISERROR(M53/N53-1),"NA",IF((M53/N53-1)&gt;200%,"NA",IF((M53/N53-1)&lt;-200%,"NA",(M53/N53-1)))))</f>
        <v>NA</v>
      </c>
      <c r="R53" s="26"/>
      <c r="S53" s="118">
        <f ca="1">C53/driver!$O$63</f>
        <v>0</v>
      </c>
      <c r="T53" s="119">
        <f ca="1">D53/driver!$O$62</f>
        <v>0</v>
      </c>
      <c r="U53" s="119" t="e">
        <f ca="1">E53/driver!$O$63</f>
        <v>#REF!</v>
      </c>
      <c r="V53" s="12" t="str">
        <f t="shared" ref="V53:V61" ca="1" si="54">IF(U219,"NA",IF(ISERROR(S53/U53),"NA",IF((S53/U53)&gt;200%,"NA",IF((S53/U53)&lt;-200%,"NA",(S53/U53)))))</f>
        <v>NA</v>
      </c>
      <c r="W53" s="20" t="str">
        <f t="shared" ref="W53:W61" ca="1" si="55">IF(T53=0,"NA",IF(ISERROR(S53/T53-1),"NA",IF((S53/T53-1)&gt;200%,"NA",IF((S53/T53-1)&lt;-200%,"NA",(S53/T53-1)))))</f>
        <v>NA</v>
      </c>
      <c r="X53" s="118">
        <f ca="1">H53/driver!$O$63</f>
        <v>0</v>
      </c>
      <c r="Y53" s="119">
        <f ca="1">I53/driver!$O$62</f>
        <v>0</v>
      </c>
      <c r="Z53" s="119" t="e">
        <f ca="1">J53/driver!$O$63</f>
        <v>#REF!</v>
      </c>
      <c r="AA53" s="97" t="str">
        <f t="shared" ref="AA53:AA61" ca="1" si="56">IF(Z219,"NA",IF(ISERROR(X53/Z53),"NA",IF((X53/Z53)&gt;200%,"NA",IF((X53/Z53)&lt;-200%,"NA",(X53/Z53)))))</f>
        <v>NA</v>
      </c>
      <c r="AB53" s="20" t="str">
        <f t="shared" ref="AB53:AB61" ca="1" si="57">IF(Y53=0,"NA",IF(ISERROR(X53/Y53-1),"NA",IF((X53/Y53-1)&gt;200%,"NA",IF((X53/Y53-1)&lt;-200%,"NA",(X53/Y53-1)))))</f>
        <v>NA</v>
      </c>
    </row>
    <row r="54" spans="2:28" ht="15.75" thickBot="1">
      <c r="B54" s="105" t="s">
        <v>0</v>
      </c>
      <c r="C54" s="113">
        <f>'Acum 9'!C54-'Acum 6'!C54</f>
        <v>0</v>
      </c>
      <c r="D54" s="114">
        <f>'Acum 9'!D54-'Acum 6'!D54</f>
        <v>0</v>
      </c>
      <c r="E54" s="114" t="e">
        <f>'Acum 9'!E54-'Acum 6'!#REF!</f>
        <v>#REF!</v>
      </c>
      <c r="F54" s="100" t="str">
        <f t="shared" si="47"/>
        <v>NA</v>
      </c>
      <c r="G54" s="101" t="str">
        <f t="shared" si="48"/>
        <v>NA</v>
      </c>
      <c r="H54" s="113">
        <f>'Acum 9'!H54-'Acum 6'!F54</f>
        <v>0</v>
      </c>
      <c r="I54" s="114">
        <f>'Acum 9'!I54-'Acum 6'!G54</f>
        <v>0</v>
      </c>
      <c r="J54" s="114" t="e">
        <f>'Acum 9'!J54-'Acum 6'!#REF!</f>
        <v>#REF!</v>
      </c>
      <c r="K54" s="100" t="str">
        <f t="shared" si="49"/>
        <v>NA</v>
      </c>
      <c r="L54" s="101" t="str">
        <f t="shared" si="50"/>
        <v>NA</v>
      </c>
      <c r="M54" s="42" t="str">
        <f t="shared" si="51"/>
        <v>NA</v>
      </c>
      <c r="N54" s="67" t="str">
        <f t="shared" si="51"/>
        <v>NA</v>
      </c>
      <c r="O54" s="109" t="str">
        <f t="shared" si="51"/>
        <v>NA</v>
      </c>
      <c r="P54" s="100" t="str">
        <f t="shared" si="52"/>
        <v>NA</v>
      </c>
      <c r="Q54" s="101" t="str">
        <f t="shared" si="53"/>
        <v>NA</v>
      </c>
      <c r="R54" s="26"/>
      <c r="S54" s="138">
        <f ca="1">C54/driver!$O$63</f>
        <v>0</v>
      </c>
      <c r="T54" s="134">
        <f ca="1">D54/driver!$O$62</f>
        <v>0</v>
      </c>
      <c r="U54" s="134" t="e">
        <f ca="1">E54/driver!$O$63</f>
        <v>#REF!</v>
      </c>
      <c r="V54" s="100" t="str">
        <f t="shared" ca="1" si="54"/>
        <v>NA</v>
      </c>
      <c r="W54" s="101" t="str">
        <f t="shared" ca="1" si="55"/>
        <v>NA</v>
      </c>
      <c r="X54" s="138">
        <f ca="1">H54/driver!$O$63</f>
        <v>0</v>
      </c>
      <c r="Y54" s="134">
        <f ca="1">I54/driver!$O$62</f>
        <v>0</v>
      </c>
      <c r="Z54" s="134" t="e">
        <f ca="1">J54/driver!$O$63</f>
        <v>#REF!</v>
      </c>
      <c r="AA54" s="100" t="str">
        <f t="shared" ca="1" si="56"/>
        <v>NA</v>
      </c>
      <c r="AB54" s="21" t="str">
        <f t="shared" ca="1" si="57"/>
        <v>NA</v>
      </c>
    </row>
    <row r="55" spans="2:28" ht="15.75" hidden="1" customHeight="1" thickTop="1">
      <c r="B55" s="64" t="s">
        <v>4</v>
      </c>
      <c r="C55" s="111">
        <f>'Acum 9'!C55-'Acum 6'!C55</f>
        <v>0</v>
      </c>
      <c r="D55" s="112">
        <f>'Acum 9'!D55-'Acum 6'!D55</f>
        <v>0</v>
      </c>
      <c r="E55" s="112" t="e">
        <f>'Acum 9'!E55-'Acum 6'!#REF!</f>
        <v>#REF!</v>
      </c>
      <c r="F55" s="12" t="str">
        <f t="shared" si="47"/>
        <v>NA</v>
      </c>
      <c r="G55" s="20" t="str">
        <f t="shared" si="48"/>
        <v>NA</v>
      </c>
      <c r="H55" s="111">
        <f>'Acum 9'!H55-'Acum 6'!F55</f>
        <v>0</v>
      </c>
      <c r="I55" s="112">
        <f>'Acum 9'!I55-'Acum 6'!G55</f>
        <v>0</v>
      </c>
      <c r="J55" s="112" t="e">
        <f>'Acum 9'!J55-'Acum 6'!#REF!</f>
        <v>#REF!</v>
      </c>
      <c r="K55" s="12" t="str">
        <f t="shared" si="49"/>
        <v>NA</v>
      </c>
      <c r="L55" s="20" t="str">
        <f t="shared" si="50"/>
        <v>NA</v>
      </c>
      <c r="M55" s="40" t="str">
        <f t="shared" si="51"/>
        <v>NA</v>
      </c>
      <c r="N55" s="65" t="str">
        <f t="shared" si="51"/>
        <v>NA</v>
      </c>
      <c r="O55" s="65" t="str">
        <f t="shared" si="51"/>
        <v>NA</v>
      </c>
      <c r="P55" s="97" t="str">
        <f t="shared" si="52"/>
        <v>NA</v>
      </c>
      <c r="Q55" s="20" t="str">
        <f t="shared" si="53"/>
        <v>NA</v>
      </c>
      <c r="R55" s="26"/>
      <c r="S55" s="118">
        <f ca="1">C55/driver!$O$63</f>
        <v>0</v>
      </c>
      <c r="T55" s="119">
        <f ca="1">D55/driver!$O$62</f>
        <v>0</v>
      </c>
      <c r="U55" s="119" t="e">
        <f ca="1">E55/driver!$O$63</f>
        <v>#REF!</v>
      </c>
      <c r="V55" s="12" t="str">
        <f t="shared" ca="1" si="54"/>
        <v>NA</v>
      </c>
      <c r="W55" s="20" t="str">
        <f t="shared" ca="1" si="55"/>
        <v>NA</v>
      </c>
      <c r="X55" s="118">
        <f ca="1">H55/driver!$O$63</f>
        <v>0</v>
      </c>
      <c r="Y55" s="119">
        <f ca="1">I55/driver!$O$62</f>
        <v>0</v>
      </c>
      <c r="Z55" s="119" t="e">
        <f ca="1">J55/driver!$O$63</f>
        <v>#REF!</v>
      </c>
      <c r="AA55" s="97" t="str">
        <f t="shared" ca="1" si="56"/>
        <v>NA</v>
      </c>
      <c r="AB55" s="20" t="str">
        <f t="shared" ca="1" si="57"/>
        <v>NA</v>
      </c>
    </row>
    <row r="56" spans="2:28" ht="15" hidden="1" customHeight="1">
      <c r="B56" s="64" t="s">
        <v>1</v>
      </c>
      <c r="C56" s="111">
        <f>'Acum 9'!C56-'Acum 6'!C56</f>
        <v>0</v>
      </c>
      <c r="D56" s="112">
        <f>'Acum 9'!D56-'Acum 6'!D56</f>
        <v>0</v>
      </c>
      <c r="E56" s="112" t="e">
        <f>'Acum 9'!E56-'Acum 6'!#REF!</f>
        <v>#REF!</v>
      </c>
      <c r="F56" s="12" t="str">
        <f t="shared" si="47"/>
        <v>NA</v>
      </c>
      <c r="G56" s="20" t="str">
        <f t="shared" si="48"/>
        <v>NA</v>
      </c>
      <c r="H56" s="111">
        <f>'Acum 9'!H56-'Acum 6'!F56</f>
        <v>0</v>
      </c>
      <c r="I56" s="112">
        <f>'Acum 9'!I56-'Acum 6'!G56</f>
        <v>0</v>
      </c>
      <c r="J56" s="112" t="e">
        <f>'Acum 9'!J56-'Acum 6'!#REF!</f>
        <v>#REF!</v>
      </c>
      <c r="K56" s="12" t="str">
        <f t="shared" si="49"/>
        <v>NA</v>
      </c>
      <c r="L56" s="20" t="str">
        <f t="shared" si="50"/>
        <v>NA</v>
      </c>
      <c r="M56" s="40" t="str">
        <f t="shared" si="51"/>
        <v>NA</v>
      </c>
      <c r="N56" s="65" t="str">
        <f t="shared" si="51"/>
        <v>NA</v>
      </c>
      <c r="O56" s="65" t="str">
        <f t="shared" si="51"/>
        <v>NA</v>
      </c>
      <c r="P56" s="97" t="str">
        <f t="shared" si="52"/>
        <v>NA</v>
      </c>
      <c r="Q56" s="20" t="str">
        <f t="shared" si="53"/>
        <v>NA</v>
      </c>
      <c r="R56" s="26"/>
      <c r="S56" s="118">
        <f ca="1">C56/driver!$O$63</f>
        <v>0</v>
      </c>
      <c r="T56" s="119">
        <f ca="1">D56/driver!$O$62</f>
        <v>0</v>
      </c>
      <c r="U56" s="119" t="e">
        <f ca="1">E56/driver!$O$63</f>
        <v>#REF!</v>
      </c>
      <c r="V56" s="12" t="str">
        <f t="shared" ca="1" si="54"/>
        <v>NA</v>
      </c>
      <c r="W56" s="20" t="str">
        <f t="shared" ca="1" si="55"/>
        <v>NA</v>
      </c>
      <c r="X56" s="118">
        <f ca="1">H56/driver!$O$63</f>
        <v>0</v>
      </c>
      <c r="Y56" s="119">
        <f ca="1">I56/driver!$O$62</f>
        <v>0</v>
      </c>
      <c r="Z56" s="119" t="e">
        <f ca="1">J56/driver!$O$63</f>
        <v>#REF!</v>
      </c>
      <c r="AA56" s="97" t="str">
        <f t="shared" ca="1" si="56"/>
        <v>NA</v>
      </c>
      <c r="AB56" s="20" t="str">
        <f t="shared" ca="1" si="57"/>
        <v>NA</v>
      </c>
    </row>
    <row r="57" spans="2:28" ht="15" hidden="1" customHeight="1">
      <c r="B57" s="19" t="s">
        <v>2</v>
      </c>
      <c r="C57" s="111">
        <f>'Acum 9'!C57-'Acum 6'!C57</f>
        <v>0</v>
      </c>
      <c r="D57" s="112">
        <f>'Acum 9'!D57-'Acum 6'!D57</f>
        <v>0</v>
      </c>
      <c r="E57" s="112" t="e">
        <f>'Acum 9'!E57-'Acum 6'!#REF!</f>
        <v>#REF!</v>
      </c>
      <c r="F57" s="12" t="str">
        <f t="shared" si="47"/>
        <v>NA</v>
      </c>
      <c r="G57" s="20" t="str">
        <f t="shared" si="48"/>
        <v>NA</v>
      </c>
      <c r="H57" s="111">
        <f>'Acum 9'!H57-'Acum 6'!F57</f>
        <v>0</v>
      </c>
      <c r="I57" s="112">
        <f>'Acum 9'!I57-'Acum 6'!G57</f>
        <v>0</v>
      </c>
      <c r="J57" s="112" t="e">
        <f>'Acum 9'!J57-'Acum 6'!#REF!</f>
        <v>#REF!</v>
      </c>
      <c r="K57" s="12" t="str">
        <f t="shared" si="49"/>
        <v>NA</v>
      </c>
      <c r="L57" s="20" t="str">
        <f t="shared" si="50"/>
        <v>NA</v>
      </c>
      <c r="M57" s="40" t="str">
        <f t="shared" si="51"/>
        <v>NA</v>
      </c>
      <c r="N57" s="65" t="str">
        <f t="shared" si="51"/>
        <v>NA</v>
      </c>
      <c r="O57" s="65" t="str">
        <f t="shared" si="51"/>
        <v>NA</v>
      </c>
      <c r="P57" s="97" t="str">
        <f t="shared" si="52"/>
        <v>NA</v>
      </c>
      <c r="Q57" s="20" t="str">
        <f t="shared" si="53"/>
        <v>NA</v>
      </c>
      <c r="R57" s="26"/>
      <c r="S57" s="118">
        <f ca="1">C57/driver!$O$63</f>
        <v>0</v>
      </c>
      <c r="T57" s="119">
        <f ca="1">D57/driver!$O$62</f>
        <v>0</v>
      </c>
      <c r="U57" s="119" t="e">
        <f ca="1">E57/driver!$O$63</f>
        <v>#REF!</v>
      </c>
      <c r="V57" s="12" t="str">
        <f t="shared" ca="1" si="54"/>
        <v>NA</v>
      </c>
      <c r="W57" s="20" t="str">
        <f t="shared" ca="1" si="55"/>
        <v>NA</v>
      </c>
      <c r="X57" s="118">
        <f ca="1">H57/driver!$O$63</f>
        <v>0</v>
      </c>
      <c r="Y57" s="119">
        <f ca="1">I57/driver!$O$62</f>
        <v>0</v>
      </c>
      <c r="Z57" s="119" t="e">
        <f ca="1">J57/driver!$O$63</f>
        <v>#REF!</v>
      </c>
      <c r="AA57" s="97" t="str">
        <f t="shared" ca="1" si="56"/>
        <v>NA</v>
      </c>
      <c r="AB57" s="20" t="str">
        <f t="shared" ca="1" si="57"/>
        <v>NA</v>
      </c>
    </row>
    <row r="58" spans="2:28" ht="15" hidden="1" customHeight="1">
      <c r="B58" s="83" t="s">
        <v>6</v>
      </c>
      <c r="C58" s="126">
        <f>'Acum 9'!C58-'Acum 6'!C58</f>
        <v>0</v>
      </c>
      <c r="D58" s="127">
        <f>'Acum 9'!D58-'Acum 6'!D58</f>
        <v>0</v>
      </c>
      <c r="E58" s="127" t="e">
        <f>'Acum 9'!E58-'Acum 6'!#REF!</f>
        <v>#REF!</v>
      </c>
      <c r="F58" s="31" t="str">
        <f t="shared" si="47"/>
        <v>NA</v>
      </c>
      <c r="G58" s="32" t="str">
        <f t="shared" si="48"/>
        <v>NA</v>
      </c>
      <c r="H58" s="126">
        <f>'Acum 9'!H58-'Acum 6'!F58</f>
        <v>0</v>
      </c>
      <c r="I58" s="127">
        <f>'Acum 9'!I58-'Acum 6'!G58</f>
        <v>0</v>
      </c>
      <c r="J58" s="127" t="e">
        <f>'Acum 9'!J58-'Acum 6'!#REF!</f>
        <v>#REF!</v>
      </c>
      <c r="K58" s="31" t="str">
        <f t="shared" si="49"/>
        <v>NA</v>
      </c>
      <c r="L58" s="32" t="str">
        <f t="shared" si="50"/>
        <v>NA</v>
      </c>
      <c r="M58" s="46" t="str">
        <f t="shared" si="51"/>
        <v>NA</v>
      </c>
      <c r="N58" s="72" t="str">
        <f t="shared" si="51"/>
        <v>NA</v>
      </c>
      <c r="O58" s="72" t="str">
        <f t="shared" si="51"/>
        <v>NA</v>
      </c>
      <c r="P58" s="33" t="str">
        <f t="shared" si="52"/>
        <v>NA</v>
      </c>
      <c r="Q58" s="32" t="str">
        <f t="shared" si="53"/>
        <v>NA</v>
      </c>
      <c r="R58" s="28"/>
      <c r="S58" s="130">
        <f ca="1">C58/driver!$O$63</f>
        <v>0</v>
      </c>
      <c r="T58" s="131">
        <f ca="1">D58/driver!$O$62</f>
        <v>0</v>
      </c>
      <c r="U58" s="131" t="e">
        <f ca="1">E58/driver!$O$63</f>
        <v>#REF!</v>
      </c>
      <c r="V58" s="33" t="str">
        <f t="shared" ca="1" si="54"/>
        <v>NA</v>
      </c>
      <c r="W58" s="32" t="str">
        <f t="shared" ca="1" si="55"/>
        <v>NA</v>
      </c>
      <c r="X58" s="130">
        <f ca="1">H58/driver!$O$63</f>
        <v>0</v>
      </c>
      <c r="Y58" s="131">
        <f ca="1">I58/driver!$O$62</f>
        <v>0</v>
      </c>
      <c r="Z58" s="131" t="e">
        <f ca="1">J58/driver!$O$63</f>
        <v>#REF!</v>
      </c>
      <c r="AA58" s="33" t="str">
        <f t="shared" ca="1" si="56"/>
        <v>NA</v>
      </c>
      <c r="AB58" s="32" t="str">
        <f t="shared" ca="1" si="57"/>
        <v>NA</v>
      </c>
    </row>
    <row r="59" spans="2:28" ht="15" hidden="1" customHeight="1">
      <c r="B59" s="34" t="s">
        <v>35</v>
      </c>
      <c r="C59" s="128">
        <f>SUM(C53:C58)</f>
        <v>0</v>
      </c>
      <c r="D59" s="129">
        <f>SUM(D53:D58)</f>
        <v>0</v>
      </c>
      <c r="E59" s="129" t="e">
        <f>SUM(E53:E58)</f>
        <v>#REF!</v>
      </c>
      <c r="F59" s="13" t="str">
        <f t="shared" si="47"/>
        <v>NA</v>
      </c>
      <c r="G59" s="38" t="str">
        <f t="shared" si="48"/>
        <v>NA</v>
      </c>
      <c r="H59" s="128">
        <f>SUM(H53:H58)</f>
        <v>0</v>
      </c>
      <c r="I59" s="129">
        <f>SUM(I53:I58)</f>
        <v>0</v>
      </c>
      <c r="J59" s="129" t="e">
        <f>SUM(J53:J58)</f>
        <v>#REF!</v>
      </c>
      <c r="K59" s="13" t="str">
        <f t="shared" si="49"/>
        <v>NA</v>
      </c>
      <c r="L59" s="38" t="str">
        <f t="shared" si="50"/>
        <v>NA</v>
      </c>
      <c r="M59" s="48" t="str">
        <f t="shared" si="51"/>
        <v>NA</v>
      </c>
      <c r="N59" s="49" t="str">
        <f t="shared" si="51"/>
        <v>NA</v>
      </c>
      <c r="O59" s="154" t="str">
        <f t="shared" si="51"/>
        <v>NA</v>
      </c>
      <c r="P59" s="102" t="str">
        <f t="shared" si="52"/>
        <v>NA</v>
      </c>
      <c r="Q59" s="38" t="str">
        <f t="shared" si="53"/>
        <v>NA</v>
      </c>
      <c r="R59" s="36"/>
      <c r="S59" s="132">
        <f ca="1">C59/driver!$O$63</f>
        <v>0</v>
      </c>
      <c r="T59" s="133">
        <f ca="1">D59/driver!$O$62</f>
        <v>0</v>
      </c>
      <c r="U59" s="133" t="e">
        <f ca="1">E59/driver!$O$63</f>
        <v>#REF!</v>
      </c>
      <c r="V59" s="13" t="str">
        <f t="shared" ca="1" si="54"/>
        <v>NA</v>
      </c>
      <c r="W59" s="38" t="str">
        <f t="shared" ca="1" si="55"/>
        <v>NA</v>
      </c>
      <c r="X59" s="132">
        <f ca="1">H59/driver!$O$63</f>
        <v>0</v>
      </c>
      <c r="Y59" s="133">
        <f ca="1">I59/driver!$O$62</f>
        <v>0</v>
      </c>
      <c r="Z59" s="133" t="e">
        <f ca="1">J59/driver!$O$63</f>
        <v>#REF!</v>
      </c>
      <c r="AA59" s="102" t="str">
        <f t="shared" ca="1" si="56"/>
        <v>NA</v>
      </c>
      <c r="AB59" s="38" t="str">
        <f t="shared" ca="1" si="57"/>
        <v>NA</v>
      </c>
    </row>
    <row r="60" spans="2:28" ht="15.75" hidden="1" customHeight="1" thickBot="1">
      <c r="B60" s="66" t="s">
        <v>36</v>
      </c>
      <c r="C60" s="113">
        <f>'Acum 9'!C60-'Acum 6'!C60</f>
        <v>0</v>
      </c>
      <c r="D60" s="114">
        <f>'Acum 9'!D60-'Acum 6'!D60</f>
        <v>0</v>
      </c>
      <c r="E60" s="114" t="e">
        <f>'Acum 9'!E60-'Acum 6'!#REF!</f>
        <v>#REF!</v>
      </c>
      <c r="F60" s="11" t="str">
        <f t="shared" si="47"/>
        <v>NA</v>
      </c>
      <c r="G60" s="21" t="str">
        <f t="shared" si="48"/>
        <v>NA</v>
      </c>
      <c r="H60" s="113">
        <f>'Acum 9'!H60-'Acum 6'!F60</f>
        <v>0</v>
      </c>
      <c r="I60" s="114">
        <f>'Acum 9'!I60-'Acum 6'!G60</f>
        <v>0</v>
      </c>
      <c r="J60" s="114" t="e">
        <f>'Acum 9'!J60-'Acum 6'!#REF!</f>
        <v>#REF!</v>
      </c>
      <c r="K60" s="11" t="str">
        <f t="shared" si="49"/>
        <v>NA</v>
      </c>
      <c r="L60" s="21" t="str">
        <f t="shared" si="50"/>
        <v>NA</v>
      </c>
      <c r="M60" s="42" t="str">
        <f t="shared" si="51"/>
        <v>NA</v>
      </c>
      <c r="N60" s="67" t="str">
        <f t="shared" si="51"/>
        <v>NA</v>
      </c>
      <c r="O60" s="67" t="str">
        <f t="shared" si="51"/>
        <v>NA</v>
      </c>
      <c r="P60" s="100" t="str">
        <f t="shared" si="52"/>
        <v>NA</v>
      </c>
      <c r="Q60" s="21" t="str">
        <f t="shared" si="53"/>
        <v>NA</v>
      </c>
      <c r="R60" s="26"/>
      <c r="S60" s="118">
        <f ca="1">C60/driver!$O$63</f>
        <v>0</v>
      </c>
      <c r="T60" s="119"/>
      <c r="U60" s="119"/>
      <c r="V60" s="12" t="str">
        <f t="shared" ca="1" si="54"/>
        <v>NA</v>
      </c>
      <c r="W60" s="20" t="str">
        <f t="shared" si="55"/>
        <v>NA</v>
      </c>
      <c r="X60" s="118">
        <f ca="1">H60/driver!$O$63</f>
        <v>0</v>
      </c>
      <c r="Y60" s="119"/>
      <c r="Z60" s="134"/>
      <c r="AA60" s="100" t="str">
        <f t="shared" ca="1" si="56"/>
        <v>NA</v>
      </c>
      <c r="AB60" s="21" t="str">
        <f t="shared" si="57"/>
        <v>NA</v>
      </c>
    </row>
    <row r="61" spans="2:28" s="2" customFormat="1" ht="15.75" thickTop="1">
      <c r="B61" s="68" t="s">
        <v>7</v>
      </c>
      <c r="C61" s="115">
        <f>SUM(C59:C60)</f>
        <v>0</v>
      </c>
      <c r="D61" s="117">
        <f>SUM(D59:D60)</f>
        <v>0</v>
      </c>
      <c r="E61" s="116" t="e">
        <f>SUM(E59:E60)</f>
        <v>#REF!</v>
      </c>
      <c r="F61" s="22" t="str">
        <f t="shared" si="47"/>
        <v>NA</v>
      </c>
      <c r="G61" s="23" t="str">
        <f t="shared" si="48"/>
        <v>NA</v>
      </c>
      <c r="H61" s="115">
        <f>SUM(H59:H60)</f>
        <v>0</v>
      </c>
      <c r="I61" s="117">
        <f>SUM(I59:I60)</f>
        <v>0</v>
      </c>
      <c r="J61" s="116" t="e">
        <f>SUM(J59:J60)</f>
        <v>#REF!</v>
      </c>
      <c r="K61" s="98" t="str">
        <f t="shared" si="49"/>
        <v>NA</v>
      </c>
      <c r="L61" s="99" t="str">
        <f t="shared" si="50"/>
        <v>NA</v>
      </c>
      <c r="M61" s="44" t="str">
        <f t="shared" si="51"/>
        <v>NA</v>
      </c>
      <c r="N61" s="45" t="str">
        <f t="shared" si="51"/>
        <v>NA</v>
      </c>
      <c r="O61" s="136" t="str">
        <f t="shared" si="51"/>
        <v>NA</v>
      </c>
      <c r="P61" s="98" t="str">
        <f t="shared" si="52"/>
        <v>NA</v>
      </c>
      <c r="Q61" s="99" t="str">
        <f t="shared" si="53"/>
        <v>NA</v>
      </c>
      <c r="R61" s="70"/>
      <c r="S61" s="120">
        <f ca="1">C61/driver!$O$63</f>
        <v>0</v>
      </c>
      <c r="T61" s="120">
        <f ca="1">D61/driver!$O$62</f>
        <v>0</v>
      </c>
      <c r="U61" s="120" t="e">
        <f ca="1">E61/driver!$O$63</f>
        <v>#REF!</v>
      </c>
      <c r="V61" s="24" t="str">
        <f t="shared" ca="1" si="54"/>
        <v>NA</v>
      </c>
      <c r="W61" s="25" t="str">
        <f t="shared" ca="1" si="55"/>
        <v>NA</v>
      </c>
      <c r="X61" s="120">
        <f ca="1">H61/driver!$O$63</f>
        <v>0</v>
      </c>
      <c r="Y61" s="120">
        <f ca="1">I61/driver!$O$62</f>
        <v>0</v>
      </c>
      <c r="Z61" s="135" t="e">
        <f ca="1">J61/driver!$O$63</f>
        <v>#REF!</v>
      </c>
      <c r="AA61" s="98" t="str">
        <f t="shared" ca="1" si="56"/>
        <v>NA</v>
      </c>
      <c r="AB61" s="23" t="str">
        <f t="shared" ca="1" si="57"/>
        <v>NA</v>
      </c>
    </row>
    <row r="62" spans="2:28">
      <c r="R62" s="26"/>
    </row>
    <row r="63" spans="2:28">
      <c r="B63" s="73" t="s">
        <v>45</v>
      </c>
      <c r="C63" s="74" t="s">
        <v>33</v>
      </c>
      <c r="D63" s="75"/>
      <c r="E63" s="75"/>
      <c r="F63" s="75"/>
      <c r="G63" s="76"/>
      <c r="H63" s="74" t="s">
        <v>26</v>
      </c>
      <c r="I63" s="75"/>
      <c r="J63" s="75"/>
      <c r="K63" s="75"/>
      <c r="L63" s="76"/>
      <c r="M63" s="74" t="s">
        <v>34</v>
      </c>
      <c r="N63" s="51"/>
      <c r="O63" s="51"/>
      <c r="P63" s="51"/>
      <c r="Q63" s="52"/>
      <c r="R63" s="70"/>
      <c r="S63" s="77" t="s">
        <v>28</v>
      </c>
      <c r="T63" s="75"/>
      <c r="U63" s="75"/>
      <c r="V63" s="75"/>
      <c r="W63" s="76"/>
      <c r="X63" s="74" t="s">
        <v>29</v>
      </c>
      <c r="Y63" s="75"/>
      <c r="Z63" s="75"/>
      <c r="AA63" s="75"/>
      <c r="AB63" s="76"/>
    </row>
    <row r="64" spans="2:28" s="6" customFormat="1" ht="12.75">
      <c r="B64" s="78" t="s">
        <v>9</v>
      </c>
      <c r="C64" s="79">
        <v>2014</v>
      </c>
      <c r="D64" s="80">
        <v>2013</v>
      </c>
      <c r="E64" s="80" t="s">
        <v>42</v>
      </c>
      <c r="F64" s="80" t="s">
        <v>30</v>
      </c>
      <c r="G64" s="81" t="s">
        <v>31</v>
      </c>
      <c r="H64" s="79">
        <v>2014</v>
      </c>
      <c r="I64" s="80">
        <v>2013</v>
      </c>
      <c r="J64" s="80" t="s">
        <v>42</v>
      </c>
      <c r="K64" s="80" t="s">
        <v>30</v>
      </c>
      <c r="L64" s="81" t="s">
        <v>31</v>
      </c>
      <c r="M64" s="79">
        <v>2014</v>
      </c>
      <c r="N64" s="80">
        <v>2013</v>
      </c>
      <c r="O64" s="80" t="s">
        <v>42</v>
      </c>
      <c r="P64" s="80" t="s">
        <v>30</v>
      </c>
      <c r="Q64" s="81" t="s">
        <v>31</v>
      </c>
      <c r="R64" s="70"/>
      <c r="S64" s="79">
        <v>2014</v>
      </c>
      <c r="T64" s="80">
        <v>2013</v>
      </c>
      <c r="U64" s="80" t="s">
        <v>42</v>
      </c>
      <c r="V64" s="80" t="s">
        <v>30</v>
      </c>
      <c r="W64" s="81" t="s">
        <v>31</v>
      </c>
      <c r="X64" s="79">
        <v>2014</v>
      </c>
      <c r="Y64" s="80">
        <v>2013</v>
      </c>
      <c r="Z64" s="80" t="s">
        <v>42</v>
      </c>
      <c r="AA64" s="80" t="s">
        <v>30</v>
      </c>
      <c r="AB64" s="81" t="s">
        <v>31</v>
      </c>
    </row>
    <row r="65" spans="2:28">
      <c r="B65" s="64" t="s">
        <v>5</v>
      </c>
      <c r="C65" s="111">
        <f t="shared" ref="C65:E72" si="58">C41+C53</f>
        <v>0</v>
      </c>
      <c r="D65" s="112">
        <f t="shared" si="58"/>
        <v>0</v>
      </c>
      <c r="E65" s="112" t="e">
        <f t="shared" si="58"/>
        <v>#REF!</v>
      </c>
      <c r="F65" s="97" t="str">
        <f t="shared" ref="F65:F73" si="59">IF(E231,"NA",IF(ISERROR(C65/E65),"NA",IF((C65/E65)&gt;200%,"NA",IF((C65/E65)&lt;-200%,"NA",(C65/E65)))))</f>
        <v>NA</v>
      </c>
      <c r="G65" s="20" t="str">
        <f t="shared" ref="G65:G73" si="60">IF(D65=0,"NA",IF(ISERROR(C65/D65-1),"NA",IF((C65/D65-1)&gt;200%,"NA",IF((C65/D65-1)&lt;-200%,"NA",(C65/D65-1)))))</f>
        <v>NA</v>
      </c>
      <c r="H65" s="111">
        <f t="shared" ref="H65:J72" si="61">H41+H53</f>
        <v>0</v>
      </c>
      <c r="I65" s="112">
        <f t="shared" si="61"/>
        <v>0</v>
      </c>
      <c r="J65" s="112" t="e">
        <f t="shared" si="61"/>
        <v>#REF!</v>
      </c>
      <c r="K65" s="12" t="str">
        <f t="shared" ref="K65:K73" si="62">IF(J231,"NA",IF(ISERROR(H65/J65),"NA",IF((H65/J65)&gt;200%,"NA",IF((H65/J65)&lt;-200%,"NA",(H65/J65)))))</f>
        <v>NA</v>
      </c>
      <c r="L65" s="20" t="str">
        <f t="shared" ref="L65:L73" si="63">IF(I65=0,"NA",IF(ISERROR(H65/I65-1),"NA",IF((H65/I65-1)&gt;200%,"NA",IF((H65/I65-1)&lt;-200%,"NA",(H65/I65-1)))))</f>
        <v>NA</v>
      </c>
      <c r="M65" s="40" t="str">
        <f t="shared" ref="M65:O73" si="64">IF(ISERROR(C65/H65),"NA",(C65/H65))</f>
        <v>NA</v>
      </c>
      <c r="N65" s="41" t="str">
        <f t="shared" si="64"/>
        <v>NA</v>
      </c>
      <c r="O65" s="41" t="str">
        <f t="shared" si="64"/>
        <v>NA</v>
      </c>
      <c r="P65" s="97" t="str">
        <f t="shared" ref="P65:P73" si="65">IF(O221,"NA",IF(ISERROR(M65/O65),"NA",IF((M65/O65)&gt;200%,"NA",IF((M65/O65)&lt;-200%,"NA",(M65/O65)))))</f>
        <v>NA</v>
      </c>
      <c r="Q65" s="20" t="str">
        <f t="shared" ref="Q65:Q73" si="66">IF(N65=0,"NA",IF(ISERROR(M65/N65-1),"NA",IF((M65/N65-1)&gt;200%,"NA",IF((M65/N65-1)&lt;-200%,"NA",(M65/N65-1)))))</f>
        <v>NA</v>
      </c>
      <c r="R65" s="26"/>
      <c r="S65" s="118">
        <f ca="1">C65/driver!$O$63</f>
        <v>0</v>
      </c>
      <c r="T65" s="119">
        <f ca="1">D65/driver!$O$62</f>
        <v>0</v>
      </c>
      <c r="U65" s="119" t="e">
        <f ca="1">E65/driver!$O$63</f>
        <v>#REF!</v>
      </c>
      <c r="V65" s="12" t="str">
        <f t="shared" ref="V65:V73" ca="1" si="67">IF(U231,"NA",IF(ISERROR(S65/U65),"NA",IF((S65/U65)&gt;200%,"NA",IF((S65/U65)&lt;-200%,"NA",(S65/U65)))))</f>
        <v>NA</v>
      </c>
      <c r="W65" s="20" t="str">
        <f t="shared" ref="W65:W73" ca="1" si="68">IF(T65=0,"NA",IF(ISERROR(S65/T65-1),"NA",IF((S65/T65-1)&gt;200%,"NA",IF((S65/T65-1)&lt;-200%,"NA",(S65/T65-1)))))</f>
        <v>NA</v>
      </c>
      <c r="X65" s="118">
        <f ca="1">H65/driver!$O$63</f>
        <v>0</v>
      </c>
      <c r="Y65" s="119">
        <f ca="1">I65/driver!$O$62</f>
        <v>0</v>
      </c>
      <c r="Z65" s="119" t="e">
        <f ca="1">J65/driver!$O$63</f>
        <v>#REF!</v>
      </c>
      <c r="AA65" s="12" t="str">
        <f t="shared" ref="AA65:AA73" ca="1" si="69">IF(Z231,"NA",IF(ISERROR(X65/Z65),"NA",IF((X65/Z65)&gt;200%,"NA",IF((X65/Z65)&lt;-200%,"NA",(X65/Z65)))))</f>
        <v>NA</v>
      </c>
      <c r="AB65" s="20" t="str">
        <f t="shared" ref="AB65:AB73" ca="1" si="70">IF(Y65=0,"NA",IF(ISERROR(X65/Y65-1),"NA",IF((X65/Y65-1)&gt;200%,"NA",IF((X65/Y65-1)&lt;-200%,"NA",(X65/Y65-1)))))</f>
        <v>NA</v>
      </c>
    </row>
    <row r="66" spans="2:28">
      <c r="B66" s="64" t="s">
        <v>0</v>
      </c>
      <c r="C66" s="111">
        <f t="shared" si="58"/>
        <v>0</v>
      </c>
      <c r="D66" s="112">
        <f t="shared" si="58"/>
        <v>0</v>
      </c>
      <c r="E66" s="152" t="e">
        <f>E42+E54</f>
        <v>#REF!</v>
      </c>
      <c r="F66" s="12" t="str">
        <f t="shared" si="59"/>
        <v>NA</v>
      </c>
      <c r="G66" s="20" t="str">
        <f t="shared" si="60"/>
        <v>NA</v>
      </c>
      <c r="H66" s="111">
        <f t="shared" si="61"/>
        <v>0</v>
      </c>
      <c r="I66" s="112">
        <f t="shared" si="61"/>
        <v>0</v>
      </c>
      <c r="J66" s="112" t="e">
        <f t="shared" si="61"/>
        <v>#REF!</v>
      </c>
      <c r="K66" s="12" t="str">
        <f t="shared" si="62"/>
        <v>NA</v>
      </c>
      <c r="L66" s="20" t="str">
        <f t="shared" si="63"/>
        <v>NA</v>
      </c>
      <c r="M66" s="40" t="str">
        <f t="shared" si="64"/>
        <v>NA</v>
      </c>
      <c r="N66" s="65" t="str">
        <f t="shared" si="64"/>
        <v>NA</v>
      </c>
      <c r="O66" s="41" t="str">
        <f t="shared" si="64"/>
        <v>NA</v>
      </c>
      <c r="P66" s="12" t="str">
        <f t="shared" si="65"/>
        <v>NA</v>
      </c>
      <c r="Q66" s="20" t="str">
        <f t="shared" si="66"/>
        <v>NA</v>
      </c>
      <c r="R66" s="26"/>
      <c r="S66" s="118">
        <f ca="1">C66/driver!$O$63</f>
        <v>0</v>
      </c>
      <c r="T66" s="119">
        <f ca="1">D66/driver!$O$62</f>
        <v>0</v>
      </c>
      <c r="U66" s="119" t="e">
        <f ca="1">E66/driver!$O$63</f>
        <v>#REF!</v>
      </c>
      <c r="V66" s="12" t="str">
        <f t="shared" ca="1" si="67"/>
        <v>NA</v>
      </c>
      <c r="W66" s="20" t="str">
        <f t="shared" ca="1" si="68"/>
        <v>NA</v>
      </c>
      <c r="X66" s="118">
        <f ca="1">H66/driver!$O$63</f>
        <v>0</v>
      </c>
      <c r="Y66" s="119">
        <f ca="1">I66/driver!$O$62</f>
        <v>0</v>
      </c>
      <c r="Z66" s="119" t="e">
        <f ca="1">J66/driver!$O$63</f>
        <v>#REF!</v>
      </c>
      <c r="AA66" s="12" t="str">
        <f t="shared" ca="1" si="69"/>
        <v>NA</v>
      </c>
      <c r="AB66" s="20" t="str">
        <f t="shared" ca="1" si="70"/>
        <v>NA</v>
      </c>
    </row>
    <row r="67" spans="2:28">
      <c r="B67" s="64" t="s">
        <v>4</v>
      </c>
      <c r="C67" s="111">
        <f t="shared" si="58"/>
        <v>0</v>
      </c>
      <c r="D67" s="112">
        <f t="shared" si="58"/>
        <v>0</v>
      </c>
      <c r="E67" s="112" t="e">
        <f t="shared" si="58"/>
        <v>#REF!</v>
      </c>
      <c r="F67" s="12" t="str">
        <f t="shared" si="59"/>
        <v>NA</v>
      </c>
      <c r="G67" s="20" t="str">
        <f t="shared" si="60"/>
        <v>NA</v>
      </c>
      <c r="H67" s="111">
        <f t="shared" si="61"/>
        <v>0</v>
      </c>
      <c r="I67" s="112">
        <f t="shared" si="61"/>
        <v>0</v>
      </c>
      <c r="J67" s="112" t="e">
        <f t="shared" si="61"/>
        <v>#REF!</v>
      </c>
      <c r="K67" s="12" t="str">
        <f t="shared" si="62"/>
        <v>NA</v>
      </c>
      <c r="L67" s="20" t="str">
        <f t="shared" si="63"/>
        <v>NA</v>
      </c>
      <c r="M67" s="40" t="str">
        <f t="shared" si="64"/>
        <v>NA</v>
      </c>
      <c r="N67" s="65" t="str">
        <f t="shared" si="64"/>
        <v>NA</v>
      </c>
      <c r="O67" s="41" t="str">
        <f t="shared" si="64"/>
        <v>NA</v>
      </c>
      <c r="P67" s="12" t="str">
        <f t="shared" si="65"/>
        <v>NA</v>
      </c>
      <c r="Q67" s="20" t="str">
        <f t="shared" si="66"/>
        <v>NA</v>
      </c>
      <c r="R67" s="26"/>
      <c r="S67" s="118">
        <f ca="1">C67/driver!$O$63</f>
        <v>0</v>
      </c>
      <c r="T67" s="119">
        <f ca="1">D67/driver!$O$62</f>
        <v>0</v>
      </c>
      <c r="U67" s="119" t="e">
        <f ca="1">E67/driver!$O$63</f>
        <v>#REF!</v>
      </c>
      <c r="V67" s="12" t="str">
        <f t="shared" ca="1" si="67"/>
        <v>NA</v>
      </c>
      <c r="W67" s="20" t="str">
        <f t="shared" ca="1" si="68"/>
        <v>NA</v>
      </c>
      <c r="X67" s="118">
        <f ca="1">H67/driver!$O$63</f>
        <v>0</v>
      </c>
      <c r="Y67" s="119">
        <f ca="1">I67/driver!$O$62</f>
        <v>0</v>
      </c>
      <c r="Z67" s="119" t="e">
        <f ca="1">J67/driver!$O$63</f>
        <v>#REF!</v>
      </c>
      <c r="AA67" s="12" t="str">
        <f t="shared" ca="1" si="69"/>
        <v>NA</v>
      </c>
      <c r="AB67" s="20" t="str">
        <f t="shared" ca="1" si="70"/>
        <v>NA</v>
      </c>
    </row>
    <row r="68" spans="2:28">
      <c r="B68" s="64" t="s">
        <v>1</v>
      </c>
      <c r="C68" s="111">
        <f t="shared" si="58"/>
        <v>0</v>
      </c>
      <c r="D68" s="112">
        <f t="shared" si="58"/>
        <v>0</v>
      </c>
      <c r="E68" s="112" t="e">
        <f t="shared" si="58"/>
        <v>#REF!</v>
      </c>
      <c r="F68" s="12" t="str">
        <f t="shared" si="59"/>
        <v>NA</v>
      </c>
      <c r="G68" s="20" t="str">
        <f t="shared" si="60"/>
        <v>NA</v>
      </c>
      <c r="H68" s="111">
        <f t="shared" si="61"/>
        <v>0</v>
      </c>
      <c r="I68" s="112">
        <f t="shared" si="61"/>
        <v>0</v>
      </c>
      <c r="J68" s="112" t="e">
        <f t="shared" si="61"/>
        <v>#REF!</v>
      </c>
      <c r="K68" s="12" t="str">
        <f t="shared" si="62"/>
        <v>NA</v>
      </c>
      <c r="L68" s="20" t="str">
        <f t="shared" si="63"/>
        <v>NA</v>
      </c>
      <c r="M68" s="40" t="str">
        <f t="shared" si="64"/>
        <v>NA</v>
      </c>
      <c r="N68" s="65" t="str">
        <f t="shared" si="64"/>
        <v>NA</v>
      </c>
      <c r="O68" s="41" t="str">
        <f t="shared" si="64"/>
        <v>NA</v>
      </c>
      <c r="P68" s="12" t="str">
        <f t="shared" si="65"/>
        <v>NA</v>
      </c>
      <c r="Q68" s="20" t="str">
        <f t="shared" si="66"/>
        <v>NA</v>
      </c>
      <c r="R68" s="26"/>
      <c r="S68" s="118">
        <f ca="1">C68/driver!$O$63</f>
        <v>0</v>
      </c>
      <c r="T68" s="119">
        <f ca="1">D68/driver!$O$62</f>
        <v>0</v>
      </c>
      <c r="U68" s="119" t="e">
        <f ca="1">E68/driver!$O$63</f>
        <v>#REF!</v>
      </c>
      <c r="V68" s="12" t="str">
        <f t="shared" ca="1" si="67"/>
        <v>NA</v>
      </c>
      <c r="W68" s="20" t="str">
        <f t="shared" ca="1" si="68"/>
        <v>NA</v>
      </c>
      <c r="X68" s="118">
        <f ca="1">H68/driver!$O$63</f>
        <v>0</v>
      </c>
      <c r="Y68" s="119">
        <f ca="1">I68/driver!$O$62</f>
        <v>0</v>
      </c>
      <c r="Z68" s="119" t="e">
        <f ca="1">J68/driver!$O$63</f>
        <v>#REF!</v>
      </c>
      <c r="AA68" s="12" t="str">
        <f t="shared" ca="1" si="69"/>
        <v>NA</v>
      </c>
      <c r="AB68" s="20" t="str">
        <f t="shared" ca="1" si="70"/>
        <v>NA</v>
      </c>
    </row>
    <row r="69" spans="2:28">
      <c r="B69" s="19" t="s">
        <v>2</v>
      </c>
      <c r="C69" s="111">
        <f t="shared" si="58"/>
        <v>0</v>
      </c>
      <c r="D69" s="112">
        <f t="shared" si="58"/>
        <v>0</v>
      </c>
      <c r="E69" s="112" t="e">
        <f t="shared" si="58"/>
        <v>#REF!</v>
      </c>
      <c r="F69" s="12" t="str">
        <f t="shared" si="59"/>
        <v>NA</v>
      </c>
      <c r="G69" s="20" t="str">
        <f t="shared" si="60"/>
        <v>NA</v>
      </c>
      <c r="H69" s="111">
        <f t="shared" si="61"/>
        <v>0</v>
      </c>
      <c r="I69" s="112">
        <f t="shared" si="61"/>
        <v>0</v>
      </c>
      <c r="J69" s="112" t="e">
        <f t="shared" si="61"/>
        <v>#REF!</v>
      </c>
      <c r="K69" s="12" t="str">
        <f t="shared" si="62"/>
        <v>NA</v>
      </c>
      <c r="L69" s="20" t="str">
        <f t="shared" si="63"/>
        <v>NA</v>
      </c>
      <c r="M69" s="40" t="str">
        <f t="shared" si="64"/>
        <v>NA</v>
      </c>
      <c r="N69" s="65" t="str">
        <f t="shared" si="64"/>
        <v>NA</v>
      </c>
      <c r="O69" s="41" t="str">
        <f t="shared" si="64"/>
        <v>NA</v>
      </c>
      <c r="P69" s="12" t="str">
        <f t="shared" si="65"/>
        <v>NA</v>
      </c>
      <c r="Q69" s="20" t="str">
        <f t="shared" si="66"/>
        <v>NA</v>
      </c>
      <c r="R69" s="26"/>
      <c r="S69" s="118">
        <f ca="1">C69/driver!$O$63</f>
        <v>0</v>
      </c>
      <c r="T69" s="119">
        <f ca="1">D69/driver!$O$62</f>
        <v>0</v>
      </c>
      <c r="U69" s="119" t="e">
        <f ca="1">E69/driver!$O$63</f>
        <v>#REF!</v>
      </c>
      <c r="V69" s="12" t="str">
        <f t="shared" ca="1" si="67"/>
        <v>NA</v>
      </c>
      <c r="W69" s="20" t="str">
        <f t="shared" ca="1" si="68"/>
        <v>NA</v>
      </c>
      <c r="X69" s="118">
        <f ca="1">H69/driver!$O$63</f>
        <v>0</v>
      </c>
      <c r="Y69" s="119">
        <f ca="1">I69/driver!$O$62</f>
        <v>0</v>
      </c>
      <c r="Z69" s="119" t="e">
        <f ca="1">J69/driver!$O$63</f>
        <v>#REF!</v>
      </c>
      <c r="AA69" s="12" t="str">
        <f t="shared" ca="1" si="69"/>
        <v>NA</v>
      </c>
      <c r="AB69" s="20" t="str">
        <f t="shared" ca="1" si="70"/>
        <v>NA</v>
      </c>
    </row>
    <row r="70" spans="2:28">
      <c r="B70" s="83" t="s">
        <v>6</v>
      </c>
      <c r="C70" s="126">
        <f t="shared" si="58"/>
        <v>0</v>
      </c>
      <c r="D70" s="127">
        <f>D46+D58</f>
        <v>0</v>
      </c>
      <c r="E70" s="127" t="e">
        <f t="shared" si="58"/>
        <v>#REF!</v>
      </c>
      <c r="F70" s="33" t="str">
        <f t="shared" si="59"/>
        <v>NA</v>
      </c>
      <c r="G70" s="32" t="str">
        <f t="shared" si="60"/>
        <v>NA</v>
      </c>
      <c r="H70" s="126">
        <f t="shared" si="61"/>
        <v>0</v>
      </c>
      <c r="I70" s="127">
        <f t="shared" si="61"/>
        <v>0</v>
      </c>
      <c r="J70" s="127" t="e">
        <f t="shared" si="61"/>
        <v>#REF!</v>
      </c>
      <c r="K70" s="31" t="str">
        <f t="shared" si="62"/>
        <v>NA</v>
      </c>
      <c r="L70" s="32" t="str">
        <f t="shared" si="63"/>
        <v>NA</v>
      </c>
      <c r="M70" s="46" t="str">
        <f t="shared" si="64"/>
        <v>NA</v>
      </c>
      <c r="N70" s="72" t="str">
        <f t="shared" si="64"/>
        <v>NA</v>
      </c>
      <c r="O70" s="47" t="str">
        <f t="shared" si="64"/>
        <v>NA</v>
      </c>
      <c r="P70" s="33" t="str">
        <f t="shared" si="65"/>
        <v>NA</v>
      </c>
      <c r="Q70" s="32" t="str">
        <f t="shared" si="66"/>
        <v>NA</v>
      </c>
      <c r="R70" s="28"/>
      <c r="S70" s="130">
        <f ca="1">C70/driver!$O$63</f>
        <v>0</v>
      </c>
      <c r="T70" s="131">
        <f ca="1">D70/driver!$O$62</f>
        <v>0</v>
      </c>
      <c r="U70" s="131" t="e">
        <f ca="1">E70/driver!$O$63</f>
        <v>#REF!</v>
      </c>
      <c r="V70" s="33" t="str">
        <f t="shared" ca="1" si="67"/>
        <v>NA</v>
      </c>
      <c r="W70" s="32" t="str">
        <f t="shared" ca="1" si="68"/>
        <v>NA</v>
      </c>
      <c r="X70" s="130">
        <f ca="1">H70/driver!$O$63</f>
        <v>0</v>
      </c>
      <c r="Y70" s="131">
        <f ca="1">I70/driver!$O$62</f>
        <v>0</v>
      </c>
      <c r="Z70" s="131" t="e">
        <f ca="1">J70/driver!$O$63</f>
        <v>#REF!</v>
      </c>
      <c r="AA70" s="33" t="str">
        <f t="shared" ca="1" si="69"/>
        <v>NA</v>
      </c>
      <c r="AB70" s="32" t="str">
        <f t="shared" ca="1" si="70"/>
        <v>NA</v>
      </c>
    </row>
    <row r="71" spans="2:28">
      <c r="B71" s="34" t="s">
        <v>35</v>
      </c>
      <c r="C71" s="128">
        <f>SUM(C65:C70)</f>
        <v>0</v>
      </c>
      <c r="D71" s="129">
        <f>SUM(D65:D70)</f>
        <v>0</v>
      </c>
      <c r="E71" s="129" t="e">
        <f>SUM(E65:E70)</f>
        <v>#REF!</v>
      </c>
      <c r="F71" s="13" t="str">
        <f t="shared" si="59"/>
        <v>NA</v>
      </c>
      <c r="G71" s="38" t="str">
        <f t="shared" si="60"/>
        <v>NA</v>
      </c>
      <c r="H71" s="128">
        <f>SUM(H65:H70)</f>
        <v>0</v>
      </c>
      <c r="I71" s="129">
        <f>SUM(I65:I70)</f>
        <v>0</v>
      </c>
      <c r="J71" s="129" t="e">
        <f>SUM(J65:J70)</f>
        <v>#REF!</v>
      </c>
      <c r="K71" s="13" t="str">
        <f t="shared" si="62"/>
        <v>NA</v>
      </c>
      <c r="L71" s="38" t="str">
        <f t="shared" si="63"/>
        <v>NA</v>
      </c>
      <c r="M71" s="48" t="str">
        <f t="shared" si="64"/>
        <v>NA</v>
      </c>
      <c r="N71" s="49" t="str">
        <f t="shared" si="64"/>
        <v>NA</v>
      </c>
      <c r="O71" s="49" t="str">
        <f t="shared" si="64"/>
        <v>NA</v>
      </c>
      <c r="P71" s="13" t="str">
        <f t="shared" si="65"/>
        <v>NA</v>
      </c>
      <c r="Q71" s="38" t="str">
        <f t="shared" si="66"/>
        <v>NA</v>
      </c>
      <c r="R71" s="36"/>
      <c r="S71" s="132">
        <f ca="1">C71/driver!$O$63</f>
        <v>0</v>
      </c>
      <c r="T71" s="133">
        <f ca="1">D71/driver!$O$62</f>
        <v>0</v>
      </c>
      <c r="U71" s="133" t="e">
        <f ca="1">E71/driver!$O$63</f>
        <v>#REF!</v>
      </c>
      <c r="V71" s="13" t="str">
        <f t="shared" ca="1" si="67"/>
        <v>NA</v>
      </c>
      <c r="W71" s="38" t="str">
        <f t="shared" ca="1" si="68"/>
        <v>NA</v>
      </c>
      <c r="X71" s="132">
        <f ca="1">H71/driver!$O$63</f>
        <v>0</v>
      </c>
      <c r="Y71" s="133">
        <f ca="1">I71/driver!$O$62</f>
        <v>0</v>
      </c>
      <c r="Z71" s="133" t="e">
        <f ca="1">J71/driver!$O$63</f>
        <v>#REF!</v>
      </c>
      <c r="AA71" s="13" t="str">
        <f t="shared" ca="1" si="69"/>
        <v>NA</v>
      </c>
      <c r="AB71" s="38" t="str">
        <f t="shared" ca="1" si="70"/>
        <v>NA</v>
      </c>
    </row>
    <row r="72" spans="2:28" ht="15.75" thickBot="1">
      <c r="B72" s="66" t="s">
        <v>36</v>
      </c>
      <c r="C72" s="113">
        <f>C48+C60</f>
        <v>0</v>
      </c>
      <c r="D72" s="114">
        <f>D48+D60</f>
        <v>0</v>
      </c>
      <c r="E72" s="114" t="e">
        <f t="shared" si="58"/>
        <v>#REF!</v>
      </c>
      <c r="F72" s="11" t="str">
        <f t="shared" si="59"/>
        <v>NA</v>
      </c>
      <c r="G72" s="101" t="str">
        <f t="shared" si="60"/>
        <v>NA</v>
      </c>
      <c r="H72" s="113">
        <f>H48+H60</f>
        <v>0</v>
      </c>
      <c r="I72" s="114">
        <f>I48+I60</f>
        <v>0</v>
      </c>
      <c r="J72" s="114" t="e">
        <f t="shared" si="61"/>
        <v>#REF!</v>
      </c>
      <c r="K72" s="11" t="str">
        <f t="shared" si="62"/>
        <v>NA</v>
      </c>
      <c r="L72" s="101" t="str">
        <f t="shared" si="63"/>
        <v>NA</v>
      </c>
      <c r="M72" s="42" t="str">
        <f t="shared" si="64"/>
        <v>NA</v>
      </c>
      <c r="N72" s="109" t="str">
        <f t="shared" si="64"/>
        <v>NA</v>
      </c>
      <c r="O72" s="43" t="str">
        <f t="shared" si="64"/>
        <v>NA</v>
      </c>
      <c r="P72" s="11" t="str">
        <f t="shared" si="65"/>
        <v>NA</v>
      </c>
      <c r="Q72" s="101" t="str">
        <f t="shared" si="66"/>
        <v>NA</v>
      </c>
      <c r="R72" s="26"/>
      <c r="S72" s="118">
        <f ca="1">C72/driver!$O$63</f>
        <v>0</v>
      </c>
      <c r="T72" s="119">
        <f ca="1">D72/driver!$O$62</f>
        <v>0</v>
      </c>
      <c r="U72" s="119" t="e">
        <f ca="1">E72/driver!$O$63</f>
        <v>#REF!</v>
      </c>
      <c r="V72" s="12" t="str">
        <f t="shared" ca="1" si="67"/>
        <v>NA</v>
      </c>
      <c r="W72" s="96" t="str">
        <f t="shared" ca="1" si="68"/>
        <v>NA</v>
      </c>
      <c r="X72" s="118">
        <f ca="1">H72/driver!$O$63</f>
        <v>0</v>
      </c>
      <c r="Y72" s="134">
        <f ca="1">I72/driver!$O$62</f>
        <v>0</v>
      </c>
      <c r="Z72" s="134" t="e">
        <f ca="1">J72/driver!$O$63</f>
        <v>#REF!</v>
      </c>
      <c r="AA72" s="11" t="str">
        <f t="shared" ca="1" si="69"/>
        <v>NA</v>
      </c>
      <c r="AB72" s="101" t="str">
        <f t="shared" ca="1" si="70"/>
        <v>NA</v>
      </c>
    </row>
    <row r="73" spans="2:28" s="2" customFormat="1" ht="15.75" thickTop="1">
      <c r="B73" s="68" t="s">
        <v>7</v>
      </c>
      <c r="C73" s="115">
        <f>SUM(C71:C72)</f>
        <v>0</v>
      </c>
      <c r="D73" s="117">
        <f>SUM(D71:D72)</f>
        <v>0</v>
      </c>
      <c r="E73" s="116" t="e">
        <f>SUM(E71:E72)</f>
        <v>#REF!</v>
      </c>
      <c r="F73" s="22" t="str">
        <f t="shared" si="59"/>
        <v>NA</v>
      </c>
      <c r="G73" s="23" t="str">
        <f t="shared" si="60"/>
        <v>NA</v>
      </c>
      <c r="H73" s="115">
        <f>SUM(H71:H72)</f>
        <v>0</v>
      </c>
      <c r="I73" s="117">
        <f>SUM(I71:I72)</f>
        <v>0</v>
      </c>
      <c r="J73" s="116" t="e">
        <f>SUM(J71:J72)</f>
        <v>#REF!</v>
      </c>
      <c r="K73" s="22" t="str">
        <f t="shared" si="62"/>
        <v>NA</v>
      </c>
      <c r="L73" s="23" t="str">
        <f t="shared" si="63"/>
        <v>NA</v>
      </c>
      <c r="M73" s="44" t="str">
        <f t="shared" si="64"/>
        <v>NA</v>
      </c>
      <c r="N73" s="45" t="str">
        <f t="shared" si="64"/>
        <v>NA</v>
      </c>
      <c r="O73" s="45" t="str">
        <f t="shared" si="64"/>
        <v>NA</v>
      </c>
      <c r="P73" s="22" t="str">
        <f t="shared" si="65"/>
        <v>NA</v>
      </c>
      <c r="Q73" s="23" t="str">
        <f t="shared" si="66"/>
        <v>NA</v>
      </c>
      <c r="R73" s="70"/>
      <c r="S73" s="120">
        <f ca="1">C73/driver!$O$63</f>
        <v>0</v>
      </c>
      <c r="T73" s="120">
        <f ca="1">D73/driver!$O$62</f>
        <v>0</v>
      </c>
      <c r="U73" s="120" t="e">
        <f ca="1">E73/driver!$O$63</f>
        <v>#REF!</v>
      </c>
      <c r="V73" s="24" t="str">
        <f t="shared" ca="1" si="67"/>
        <v>NA</v>
      </c>
      <c r="W73" s="25" t="str">
        <f t="shared" ca="1" si="68"/>
        <v>NA</v>
      </c>
      <c r="X73" s="120">
        <f ca="1">H73/driver!$O$63</f>
        <v>0</v>
      </c>
      <c r="Y73" s="120">
        <f ca="1">I73/driver!$O$62</f>
        <v>0</v>
      </c>
      <c r="Z73" s="135" t="e">
        <f ca="1">J73/driver!$O$63</f>
        <v>#REF!</v>
      </c>
      <c r="AA73" s="22" t="str">
        <f t="shared" ca="1" si="69"/>
        <v>NA</v>
      </c>
      <c r="AB73" s="23" t="str">
        <f t="shared" ca="1" si="70"/>
        <v>NA</v>
      </c>
    </row>
    <row r="74" spans="2:28" s="2" customFormat="1">
      <c r="B74" s="69"/>
      <c r="C74" s="4"/>
      <c r="D74" s="4"/>
      <c r="E74" s="4"/>
      <c r="F74" s="13"/>
      <c r="G74" s="13"/>
      <c r="H74" s="4"/>
      <c r="I74" s="4"/>
      <c r="J74" s="4"/>
      <c r="K74" s="13"/>
      <c r="L74" s="13"/>
      <c r="M74" s="50"/>
      <c r="N74" s="49"/>
      <c r="O74" s="49"/>
      <c r="P74" s="13"/>
      <c r="Q74" s="13"/>
      <c r="R74" s="82"/>
      <c r="S74" s="37"/>
      <c r="T74" s="37"/>
      <c r="U74" s="37"/>
      <c r="V74" s="13"/>
      <c r="W74" s="13"/>
      <c r="X74" s="37"/>
      <c r="Y74" s="37"/>
      <c r="Z74" s="37"/>
      <c r="AA74" s="13"/>
      <c r="AB74" s="13"/>
    </row>
    <row r="76" spans="2:28">
      <c r="B76" s="84" t="s">
        <v>27</v>
      </c>
      <c r="C76" s="85" t="s">
        <v>33</v>
      </c>
      <c r="D76" s="86"/>
      <c r="E76" s="86"/>
      <c r="F76" s="86"/>
      <c r="G76" s="87"/>
      <c r="H76" s="85" t="s">
        <v>26</v>
      </c>
      <c r="I76" s="86"/>
      <c r="J76" s="86"/>
      <c r="K76" s="86"/>
      <c r="L76" s="87"/>
      <c r="M76" s="85" t="s">
        <v>34</v>
      </c>
      <c r="N76" s="88"/>
      <c r="O76" s="88"/>
      <c r="P76" s="88"/>
      <c r="Q76" s="89"/>
      <c r="R76" s="90"/>
      <c r="S76" s="91" t="s">
        <v>28</v>
      </c>
      <c r="T76" s="86"/>
      <c r="U76" s="86"/>
      <c r="V76" s="86"/>
      <c r="W76" s="87"/>
      <c r="X76" s="85" t="s">
        <v>29</v>
      </c>
      <c r="Y76" s="86"/>
      <c r="Z76" s="86"/>
      <c r="AA76" s="86"/>
      <c r="AB76" s="87"/>
    </row>
    <row r="77" spans="2:28">
      <c r="B77" s="84" t="s">
        <v>9</v>
      </c>
      <c r="C77" s="92">
        <v>2014</v>
      </c>
      <c r="D77" s="93">
        <v>2013</v>
      </c>
      <c r="E77" s="93" t="s">
        <v>42</v>
      </c>
      <c r="F77" s="93" t="s">
        <v>30</v>
      </c>
      <c r="G77" s="94" t="s">
        <v>31</v>
      </c>
      <c r="H77" s="92">
        <v>2014</v>
      </c>
      <c r="I77" s="93">
        <v>2013</v>
      </c>
      <c r="J77" s="93" t="s">
        <v>42</v>
      </c>
      <c r="K77" s="93" t="s">
        <v>30</v>
      </c>
      <c r="L77" s="94" t="s">
        <v>31</v>
      </c>
      <c r="M77" s="92">
        <v>2014</v>
      </c>
      <c r="N77" s="93">
        <v>2013</v>
      </c>
      <c r="O77" s="93" t="s">
        <v>42</v>
      </c>
      <c r="P77" s="93" t="s">
        <v>30</v>
      </c>
      <c r="Q77" s="94" t="s">
        <v>31</v>
      </c>
      <c r="R77" s="90"/>
      <c r="S77" s="92">
        <v>2014</v>
      </c>
      <c r="T77" s="93">
        <v>2013</v>
      </c>
      <c r="U77" s="93" t="s">
        <v>42</v>
      </c>
      <c r="V77" s="93" t="s">
        <v>30</v>
      </c>
      <c r="W77" s="94" t="s">
        <v>31</v>
      </c>
      <c r="X77" s="92">
        <v>2014</v>
      </c>
      <c r="Y77" s="93">
        <v>2013</v>
      </c>
      <c r="Z77" s="93" t="s">
        <v>42</v>
      </c>
      <c r="AA77" s="93" t="s">
        <v>30</v>
      </c>
      <c r="AB77" s="94" t="s">
        <v>31</v>
      </c>
    </row>
    <row r="78" spans="2:28">
      <c r="B78" s="64" t="s">
        <v>5</v>
      </c>
      <c r="C78" s="111">
        <f t="shared" ref="C78:E82" si="71">C29+C65</f>
        <v>0</v>
      </c>
      <c r="D78" s="110">
        <f t="shared" si="71"/>
        <v>0</v>
      </c>
      <c r="E78" s="112" t="e">
        <f t="shared" si="71"/>
        <v>#REF!</v>
      </c>
      <c r="F78" s="12" t="str">
        <f t="shared" ref="F78:F87" si="72">IF(E244,"NA",IF(ISERROR(C78/E78),"NA",IF((C78/E78)&gt;200%,"NA",IF((C78/E78)&lt;-200%,"NA",(C78/E78)))))</f>
        <v>NA</v>
      </c>
      <c r="G78" s="20" t="str">
        <f t="shared" ref="G78:G87" si="73">IF(D78=0,"NA",IF(ISERROR(C78/D78-1),"NA",IF((C78/D78-1)&gt;200%,"NA",IF((C78/D78-1)&lt;-200%,"NA",(C78/D78-1)))))</f>
        <v>NA</v>
      </c>
      <c r="H78" s="143">
        <f t="shared" ref="H78:J82" si="74">H29+H65</f>
        <v>0</v>
      </c>
      <c r="I78" s="144">
        <f t="shared" si="74"/>
        <v>0</v>
      </c>
      <c r="J78" s="108" t="e">
        <f t="shared" si="74"/>
        <v>#REF!</v>
      </c>
      <c r="K78" s="12" t="str">
        <f t="shared" ref="K78:K87" si="75">IF(J244,"NA",IF(ISERROR(H78/J78),"NA",IF((H78/J78)&gt;200%,"NA",IF((H78/J78)&lt;-200%,"NA",(H78/J78)))))</f>
        <v>NA</v>
      </c>
      <c r="L78" s="20" t="str">
        <f t="shared" ref="L78:L87" si="76">IF(I78=0,"NA",IF(ISERROR(H78/I78-1),"NA",IF((H78/I78-1)&gt;200%,"NA",IF((H78/I78-1)&lt;-200%,"NA",(H78/I78-1)))))</f>
        <v>NA</v>
      </c>
      <c r="M78" s="40" t="str">
        <f t="shared" ref="M78:O87" si="77">IF(ISERROR(C78/H78),"NA",(C78/H78))</f>
        <v>NA</v>
      </c>
      <c r="N78" s="41" t="str">
        <f t="shared" si="77"/>
        <v>NA</v>
      </c>
      <c r="O78" s="41" t="str">
        <f t="shared" si="77"/>
        <v>NA</v>
      </c>
      <c r="P78" s="12" t="str">
        <f t="shared" ref="P78:P87" si="78">IF(O234,"NA",IF(ISERROR(M78/O78),"NA",IF((M78/O78)&gt;200%,"NA",IF((M78/O78)&lt;-200%,"NA",(M78/O78)))))</f>
        <v>NA</v>
      </c>
      <c r="Q78" s="20" t="str">
        <f t="shared" ref="Q78:Q87" si="79">IF(N78=0,"NA",IF(ISERROR(M78/N78-1),"NA",IF((M78/N78-1)&gt;200%,"NA",IF((M78/N78-1)&lt;-200%,"NA",(M78/N78-1)))))</f>
        <v>NA</v>
      </c>
      <c r="R78" s="26"/>
      <c r="S78" s="118">
        <f ca="1">C78/driver!$O$63</f>
        <v>0</v>
      </c>
      <c r="T78" s="119">
        <f ca="1">D78/driver!$O$62</f>
        <v>0</v>
      </c>
      <c r="U78" s="119" t="e">
        <f ca="1">E78/driver!$O$63</f>
        <v>#REF!</v>
      </c>
      <c r="V78" s="12" t="str">
        <f t="shared" ref="V78:V87" ca="1" si="80">IF(U244,"NA",IF(ISERROR(S78/U78),"NA",IF((S78/U78)&gt;200%,"NA",IF((S78/U78)&lt;-200%,"NA",(S78/U78)))))</f>
        <v>NA</v>
      </c>
      <c r="W78" s="20" t="str">
        <f t="shared" ref="W78:W87" ca="1" si="81">IF(T78=0,"NA",IF(ISERROR(S78/T78-1),"NA",IF((S78/T78-1)&gt;200%,"NA",IF((S78/T78-1)&lt;-200%,"NA",(S78/T78-1)))))</f>
        <v>NA</v>
      </c>
      <c r="X78" s="118">
        <f ca="1">H78/driver!$O$63</f>
        <v>0</v>
      </c>
      <c r="Y78" s="119">
        <f ca="1">I78/driver!$O$62</f>
        <v>0</v>
      </c>
      <c r="Z78" s="119" t="e">
        <f ca="1">J78/driver!$O$63</f>
        <v>#REF!</v>
      </c>
      <c r="AA78" s="12" t="str">
        <f t="shared" ref="AA78:AA87" ca="1" si="82">IF(Z244,"NA",IF(ISERROR(X78/Z78),"NA",IF((X78/Z78)&gt;200%,"NA",IF((X78/Z78)&lt;-200%,"NA",(X78/Z78)))))</f>
        <v>NA</v>
      </c>
      <c r="AB78" s="20" t="str">
        <f t="shared" ref="AB78:AB87" ca="1" si="83">IF(Y78=0,"NA",IF(ISERROR(X78/Y78-1),"NA",IF((X78/Y78-1)&gt;200%,"NA",IF((X78/Y78-1)&lt;-200%,"NA",(X78/Y78-1)))))</f>
        <v>NA</v>
      </c>
    </row>
    <row r="79" spans="2:28">
      <c r="B79" s="64" t="s">
        <v>0</v>
      </c>
      <c r="C79" s="111">
        <f t="shared" si="71"/>
        <v>0</v>
      </c>
      <c r="D79" s="112">
        <f t="shared" si="71"/>
        <v>0</v>
      </c>
      <c r="E79" s="112" t="e">
        <f t="shared" si="71"/>
        <v>#REF!</v>
      </c>
      <c r="F79" s="12" t="str">
        <f t="shared" si="72"/>
        <v>NA</v>
      </c>
      <c r="G79" s="20" t="str">
        <f t="shared" si="73"/>
        <v>NA</v>
      </c>
      <c r="H79" s="143">
        <f t="shared" si="74"/>
        <v>0</v>
      </c>
      <c r="I79" s="108">
        <f t="shared" si="74"/>
        <v>0</v>
      </c>
      <c r="J79" s="108" t="e">
        <f t="shared" si="74"/>
        <v>#REF!</v>
      </c>
      <c r="K79" s="12" t="str">
        <f t="shared" si="75"/>
        <v>NA</v>
      </c>
      <c r="L79" s="20" t="str">
        <f t="shared" si="76"/>
        <v>NA</v>
      </c>
      <c r="M79" s="40" t="str">
        <f t="shared" si="77"/>
        <v>NA</v>
      </c>
      <c r="N79" s="65" t="str">
        <f t="shared" si="77"/>
        <v>NA</v>
      </c>
      <c r="O79" s="41" t="str">
        <f t="shared" si="77"/>
        <v>NA</v>
      </c>
      <c r="P79" s="12" t="str">
        <f t="shared" si="78"/>
        <v>NA</v>
      </c>
      <c r="Q79" s="20" t="str">
        <f t="shared" si="79"/>
        <v>NA</v>
      </c>
      <c r="R79" s="26"/>
      <c r="S79" s="118">
        <f ca="1">C79/driver!$O$63</f>
        <v>0</v>
      </c>
      <c r="T79" s="119">
        <f ca="1">D79/driver!$O$62</f>
        <v>0</v>
      </c>
      <c r="U79" s="119" t="e">
        <f ca="1">E79/driver!$O$63</f>
        <v>#REF!</v>
      </c>
      <c r="V79" s="12" t="str">
        <f t="shared" ca="1" si="80"/>
        <v>NA</v>
      </c>
      <c r="W79" s="20" t="str">
        <f t="shared" ca="1" si="81"/>
        <v>NA</v>
      </c>
      <c r="X79" s="118">
        <f ca="1">H79/driver!$O$63</f>
        <v>0</v>
      </c>
      <c r="Y79" s="119">
        <f ca="1">I79/driver!$O$62</f>
        <v>0</v>
      </c>
      <c r="Z79" s="119" t="e">
        <f ca="1">J79/driver!$O$63</f>
        <v>#REF!</v>
      </c>
      <c r="AA79" s="12" t="str">
        <f t="shared" ca="1" si="82"/>
        <v>NA</v>
      </c>
      <c r="AB79" s="20" t="str">
        <f t="shared" ca="1" si="83"/>
        <v>NA</v>
      </c>
    </row>
    <row r="80" spans="2:28">
      <c r="B80" s="64" t="s">
        <v>4</v>
      </c>
      <c r="C80" s="139">
        <f t="shared" si="71"/>
        <v>0</v>
      </c>
      <c r="D80" s="112">
        <f t="shared" si="71"/>
        <v>0</v>
      </c>
      <c r="E80" s="112" t="e">
        <f t="shared" si="71"/>
        <v>#REF!</v>
      </c>
      <c r="F80" s="12" t="str">
        <f t="shared" si="72"/>
        <v>NA</v>
      </c>
      <c r="G80" s="20" t="str">
        <f t="shared" si="73"/>
        <v>NA</v>
      </c>
      <c r="H80" s="143">
        <f t="shared" si="74"/>
        <v>0</v>
      </c>
      <c r="I80" s="108">
        <f t="shared" si="74"/>
        <v>0</v>
      </c>
      <c r="J80" s="108" t="e">
        <f t="shared" si="74"/>
        <v>#REF!</v>
      </c>
      <c r="K80" s="12" t="str">
        <f t="shared" si="75"/>
        <v>NA</v>
      </c>
      <c r="L80" s="20" t="str">
        <f t="shared" si="76"/>
        <v>NA</v>
      </c>
      <c r="M80" s="40" t="str">
        <f t="shared" si="77"/>
        <v>NA</v>
      </c>
      <c r="N80" s="65" t="str">
        <f t="shared" si="77"/>
        <v>NA</v>
      </c>
      <c r="O80" s="41" t="str">
        <f t="shared" si="77"/>
        <v>NA</v>
      </c>
      <c r="P80" s="12" t="str">
        <f t="shared" si="78"/>
        <v>NA</v>
      </c>
      <c r="Q80" s="20" t="str">
        <f t="shared" si="79"/>
        <v>NA</v>
      </c>
      <c r="R80" s="26"/>
      <c r="S80" s="118">
        <f ca="1">C80/driver!$O$63</f>
        <v>0</v>
      </c>
      <c r="T80" s="119">
        <f ca="1">D80/driver!$O$62</f>
        <v>0</v>
      </c>
      <c r="U80" s="119" t="e">
        <f ca="1">E80/driver!$O$63</f>
        <v>#REF!</v>
      </c>
      <c r="V80" s="12" t="str">
        <f t="shared" ca="1" si="80"/>
        <v>NA</v>
      </c>
      <c r="W80" s="20" t="str">
        <f t="shared" ca="1" si="81"/>
        <v>NA</v>
      </c>
      <c r="X80" s="118">
        <f ca="1">H80/driver!$O$63</f>
        <v>0</v>
      </c>
      <c r="Y80" s="119">
        <f ca="1">I80/driver!$O$62</f>
        <v>0</v>
      </c>
      <c r="Z80" s="119" t="e">
        <f ca="1">J80/driver!$O$63</f>
        <v>#REF!</v>
      </c>
      <c r="AA80" s="12" t="str">
        <f t="shared" ca="1" si="82"/>
        <v>NA</v>
      </c>
      <c r="AB80" s="20" t="str">
        <f t="shared" ca="1" si="83"/>
        <v>NA</v>
      </c>
    </row>
    <row r="81" spans="2:28">
      <c r="B81" s="64" t="s">
        <v>1</v>
      </c>
      <c r="C81" s="139">
        <f t="shared" si="71"/>
        <v>0</v>
      </c>
      <c r="D81" s="112">
        <f t="shared" si="71"/>
        <v>0</v>
      </c>
      <c r="E81" s="112" t="e">
        <f t="shared" si="71"/>
        <v>#REF!</v>
      </c>
      <c r="F81" s="12" t="str">
        <f t="shared" si="72"/>
        <v>NA</v>
      </c>
      <c r="G81" s="20" t="str">
        <f t="shared" si="73"/>
        <v>NA</v>
      </c>
      <c r="H81" s="143">
        <f t="shared" si="74"/>
        <v>0</v>
      </c>
      <c r="I81" s="108">
        <f t="shared" si="74"/>
        <v>0</v>
      </c>
      <c r="J81" s="108" t="e">
        <f t="shared" si="74"/>
        <v>#REF!</v>
      </c>
      <c r="K81" s="12" t="str">
        <f t="shared" si="75"/>
        <v>NA</v>
      </c>
      <c r="L81" s="20" t="str">
        <f t="shared" si="76"/>
        <v>NA</v>
      </c>
      <c r="M81" s="40" t="str">
        <f t="shared" si="77"/>
        <v>NA</v>
      </c>
      <c r="N81" s="65" t="str">
        <f t="shared" si="77"/>
        <v>NA</v>
      </c>
      <c r="O81" s="41" t="str">
        <f t="shared" si="77"/>
        <v>NA</v>
      </c>
      <c r="P81" s="12" t="str">
        <f t="shared" si="78"/>
        <v>NA</v>
      </c>
      <c r="Q81" s="20" t="str">
        <f t="shared" si="79"/>
        <v>NA</v>
      </c>
      <c r="R81" s="26"/>
      <c r="S81" s="118">
        <f ca="1">C81/driver!$O$63</f>
        <v>0</v>
      </c>
      <c r="T81" s="119">
        <f ca="1">D81/driver!$O$62</f>
        <v>0</v>
      </c>
      <c r="U81" s="119" t="e">
        <f ca="1">E81/driver!$O$63</f>
        <v>#REF!</v>
      </c>
      <c r="V81" s="12" t="str">
        <f t="shared" ca="1" si="80"/>
        <v>NA</v>
      </c>
      <c r="W81" s="20" t="str">
        <f t="shared" ca="1" si="81"/>
        <v>NA</v>
      </c>
      <c r="X81" s="118">
        <f ca="1">H81/driver!$O$63</f>
        <v>0</v>
      </c>
      <c r="Y81" s="119">
        <f ca="1">I81/driver!$O$62</f>
        <v>0</v>
      </c>
      <c r="Z81" s="119" t="e">
        <f ca="1">J81/driver!$O$63</f>
        <v>#REF!</v>
      </c>
      <c r="AA81" s="12" t="str">
        <f t="shared" ca="1" si="82"/>
        <v>NA</v>
      </c>
      <c r="AB81" s="20" t="str">
        <f t="shared" ca="1" si="83"/>
        <v>NA</v>
      </c>
    </row>
    <row r="82" spans="2:28">
      <c r="B82" s="19" t="s">
        <v>2</v>
      </c>
      <c r="C82" s="139">
        <f t="shared" si="71"/>
        <v>0</v>
      </c>
      <c r="D82" s="112">
        <f t="shared" si="71"/>
        <v>0</v>
      </c>
      <c r="E82" s="112" t="e">
        <f t="shared" si="71"/>
        <v>#REF!</v>
      </c>
      <c r="F82" s="12" t="str">
        <f t="shared" si="72"/>
        <v>NA</v>
      </c>
      <c r="G82" s="20" t="str">
        <f t="shared" si="73"/>
        <v>NA</v>
      </c>
      <c r="H82" s="143">
        <f t="shared" si="74"/>
        <v>0</v>
      </c>
      <c r="I82" s="108">
        <f t="shared" si="74"/>
        <v>0</v>
      </c>
      <c r="J82" s="108" t="e">
        <f t="shared" si="74"/>
        <v>#REF!</v>
      </c>
      <c r="K82" s="12" t="str">
        <f t="shared" si="75"/>
        <v>NA</v>
      </c>
      <c r="L82" s="20" t="str">
        <f t="shared" si="76"/>
        <v>NA</v>
      </c>
      <c r="M82" s="40" t="str">
        <f t="shared" si="77"/>
        <v>NA</v>
      </c>
      <c r="N82" s="65" t="str">
        <f t="shared" si="77"/>
        <v>NA</v>
      </c>
      <c r="O82" s="41" t="str">
        <f t="shared" si="77"/>
        <v>NA</v>
      </c>
      <c r="P82" s="12" t="str">
        <f t="shared" si="78"/>
        <v>NA</v>
      </c>
      <c r="Q82" s="20" t="str">
        <f t="shared" si="79"/>
        <v>NA</v>
      </c>
      <c r="R82" s="26"/>
      <c r="S82" s="118">
        <f ca="1">C82/driver!$O$63</f>
        <v>0</v>
      </c>
      <c r="T82" s="119">
        <f ca="1">D82/driver!$O$62</f>
        <v>0</v>
      </c>
      <c r="U82" s="119" t="e">
        <f ca="1">E82/driver!$O$63</f>
        <v>#REF!</v>
      </c>
      <c r="V82" s="12" t="str">
        <f t="shared" ca="1" si="80"/>
        <v>NA</v>
      </c>
      <c r="W82" s="20" t="str">
        <f t="shared" ca="1" si="81"/>
        <v>NA</v>
      </c>
      <c r="X82" s="118">
        <f ca="1">H82/driver!$O$63</f>
        <v>0</v>
      </c>
      <c r="Y82" s="119">
        <f ca="1">I82/driver!$O$62</f>
        <v>0</v>
      </c>
      <c r="Z82" s="119" t="e">
        <f ca="1">J82/driver!$O$63</f>
        <v>#REF!</v>
      </c>
      <c r="AA82" s="12" t="str">
        <f t="shared" ca="1" si="82"/>
        <v>NA</v>
      </c>
      <c r="AB82" s="20" t="str">
        <f t="shared" ca="1" si="83"/>
        <v>NA</v>
      </c>
    </row>
    <row r="83" spans="2:28">
      <c r="B83" s="64" t="s">
        <v>3</v>
      </c>
      <c r="C83" s="139">
        <f>C34</f>
        <v>0</v>
      </c>
      <c r="D83" s="112">
        <f>D34</f>
        <v>0</v>
      </c>
      <c r="E83" s="112" t="e">
        <f>E34</f>
        <v>#REF!</v>
      </c>
      <c r="F83" s="12" t="str">
        <f t="shared" si="72"/>
        <v>NA</v>
      </c>
      <c r="G83" s="20" t="str">
        <f t="shared" si="73"/>
        <v>NA</v>
      </c>
      <c r="H83" s="143">
        <f>H34</f>
        <v>0</v>
      </c>
      <c r="I83" s="108">
        <f>I34</f>
        <v>0</v>
      </c>
      <c r="J83" s="108" t="e">
        <f>J34</f>
        <v>#REF!</v>
      </c>
      <c r="K83" s="12" t="str">
        <f t="shared" si="75"/>
        <v>NA</v>
      </c>
      <c r="L83" s="20" t="str">
        <f t="shared" si="76"/>
        <v>NA</v>
      </c>
      <c r="M83" s="40" t="str">
        <f t="shared" si="77"/>
        <v>NA</v>
      </c>
      <c r="N83" s="65" t="str">
        <f t="shared" si="77"/>
        <v>NA</v>
      </c>
      <c r="O83" s="41" t="str">
        <f t="shared" si="77"/>
        <v>NA</v>
      </c>
      <c r="P83" s="12" t="str">
        <f t="shared" si="78"/>
        <v>NA</v>
      </c>
      <c r="Q83" s="20" t="str">
        <f t="shared" si="79"/>
        <v>NA</v>
      </c>
      <c r="R83" s="27"/>
      <c r="S83" s="118">
        <f ca="1">C83/driver!$O$63</f>
        <v>0</v>
      </c>
      <c r="T83" s="119">
        <f ca="1">D83/driver!$O$62</f>
        <v>0</v>
      </c>
      <c r="U83" s="119" t="e">
        <f ca="1">E83/driver!$O$63</f>
        <v>#REF!</v>
      </c>
      <c r="V83" s="12" t="str">
        <f t="shared" ca="1" si="80"/>
        <v>NA</v>
      </c>
      <c r="W83" s="20" t="str">
        <f t="shared" ca="1" si="81"/>
        <v>NA</v>
      </c>
      <c r="X83" s="118">
        <f ca="1">H83/driver!$O$63</f>
        <v>0</v>
      </c>
      <c r="Y83" s="119">
        <f ca="1">I83/driver!$O$62</f>
        <v>0</v>
      </c>
      <c r="Z83" s="119" t="e">
        <f ca="1">J83/driver!$O$63</f>
        <v>#REF!</v>
      </c>
      <c r="AA83" s="12" t="str">
        <f t="shared" ca="1" si="82"/>
        <v>NA</v>
      </c>
      <c r="AB83" s="20" t="str">
        <f t="shared" ca="1" si="83"/>
        <v>NA</v>
      </c>
    </row>
    <row r="84" spans="2:28">
      <c r="B84" s="71" t="s">
        <v>6</v>
      </c>
      <c r="C84" s="140">
        <f>C35+C70</f>
        <v>0</v>
      </c>
      <c r="D84" s="127">
        <f>D35+D70</f>
        <v>0</v>
      </c>
      <c r="E84" s="127" t="e">
        <f>E35+E70</f>
        <v>#REF!</v>
      </c>
      <c r="F84" s="31" t="str">
        <f t="shared" si="72"/>
        <v>NA</v>
      </c>
      <c r="G84" s="32" t="str">
        <f t="shared" si="73"/>
        <v>NA</v>
      </c>
      <c r="H84" s="145">
        <f>H35+H70</f>
        <v>0</v>
      </c>
      <c r="I84" s="146">
        <f>I35+I70</f>
        <v>0</v>
      </c>
      <c r="J84" s="146" t="e">
        <f>J35+J70</f>
        <v>#REF!</v>
      </c>
      <c r="K84" s="31" t="str">
        <f t="shared" si="75"/>
        <v>NA</v>
      </c>
      <c r="L84" s="32" t="str">
        <f t="shared" si="76"/>
        <v>NA</v>
      </c>
      <c r="M84" s="46" t="str">
        <f t="shared" si="77"/>
        <v>NA</v>
      </c>
      <c r="N84" s="72" t="str">
        <f t="shared" si="77"/>
        <v>NA</v>
      </c>
      <c r="O84" s="47" t="str">
        <f t="shared" si="77"/>
        <v>NA</v>
      </c>
      <c r="P84" s="31" t="str">
        <f t="shared" si="78"/>
        <v>NA</v>
      </c>
      <c r="Q84" s="32" t="str">
        <f t="shared" si="79"/>
        <v>NA</v>
      </c>
      <c r="R84" s="29"/>
      <c r="S84" s="130">
        <f ca="1">C84/driver!$O$63</f>
        <v>0</v>
      </c>
      <c r="T84" s="131">
        <f ca="1">D84/driver!$O$62</f>
        <v>0</v>
      </c>
      <c r="U84" s="131" t="e">
        <f ca="1">E84/driver!$O$63</f>
        <v>#REF!</v>
      </c>
      <c r="V84" s="31" t="str">
        <f t="shared" ca="1" si="80"/>
        <v>NA</v>
      </c>
      <c r="W84" s="32" t="str">
        <f t="shared" ca="1" si="81"/>
        <v>NA</v>
      </c>
      <c r="X84" s="130">
        <f ca="1">H84/driver!$O$63</f>
        <v>0</v>
      </c>
      <c r="Y84" s="131">
        <f ca="1">I84/driver!$O$62</f>
        <v>0</v>
      </c>
      <c r="Z84" s="131" t="e">
        <f ca="1">J84/driver!$O$63</f>
        <v>#REF!</v>
      </c>
      <c r="AA84" s="31" t="str">
        <f t="shared" ca="1" si="82"/>
        <v>NA</v>
      </c>
      <c r="AB84" s="32" t="str">
        <f t="shared" ca="1" si="83"/>
        <v>NA</v>
      </c>
    </row>
    <row r="85" spans="2:28">
      <c r="B85" s="39" t="s">
        <v>35</v>
      </c>
      <c r="C85" s="141">
        <f>SUM(C78:C84)</f>
        <v>0</v>
      </c>
      <c r="D85" s="142">
        <f t="shared" ref="D85:E85" si="84">SUM(D78:D84)</f>
        <v>0</v>
      </c>
      <c r="E85" s="142" t="e">
        <f t="shared" si="84"/>
        <v>#REF!</v>
      </c>
      <c r="F85" s="13" t="str">
        <f t="shared" si="72"/>
        <v>NA</v>
      </c>
      <c r="G85" s="38" t="str">
        <f t="shared" si="73"/>
        <v>NA</v>
      </c>
      <c r="H85" s="15">
        <f>SUM(H78:H84)</f>
        <v>0</v>
      </c>
      <c r="I85" s="15">
        <f t="shared" ref="I85:J85" si="85">SUM(I78:I84)</f>
        <v>0</v>
      </c>
      <c r="J85" s="15" t="e">
        <f t="shared" si="85"/>
        <v>#REF!</v>
      </c>
      <c r="K85" s="13" t="str">
        <f t="shared" si="75"/>
        <v>NA</v>
      </c>
      <c r="L85" s="38" t="str">
        <f t="shared" si="76"/>
        <v>NA</v>
      </c>
      <c r="M85" s="48" t="str">
        <f t="shared" si="77"/>
        <v>NA</v>
      </c>
      <c r="N85" s="49" t="str">
        <f t="shared" si="77"/>
        <v>NA</v>
      </c>
      <c r="O85" s="49" t="str">
        <f t="shared" si="77"/>
        <v>NA</v>
      </c>
      <c r="P85" s="13" t="str">
        <f t="shared" si="78"/>
        <v>NA</v>
      </c>
      <c r="Q85" s="35" t="str">
        <f t="shared" si="79"/>
        <v>NA</v>
      </c>
      <c r="R85" s="14"/>
      <c r="S85" s="132">
        <f ca="1">C85/driver!$O$63</f>
        <v>0</v>
      </c>
      <c r="T85" s="133">
        <f ca="1">D85/driver!$O$62</f>
        <v>0</v>
      </c>
      <c r="U85" s="133" t="e">
        <f ca="1">E85/driver!$O$63</f>
        <v>#REF!</v>
      </c>
      <c r="V85" s="13" t="str">
        <f t="shared" ca="1" si="80"/>
        <v>NA</v>
      </c>
      <c r="W85" s="38" t="str">
        <f t="shared" ca="1" si="81"/>
        <v>NA</v>
      </c>
      <c r="X85" s="132">
        <f ca="1">H85/driver!$O$63</f>
        <v>0</v>
      </c>
      <c r="Y85" s="133">
        <f ca="1">I85/driver!$O$62</f>
        <v>0</v>
      </c>
      <c r="Z85" s="133" t="e">
        <f ca="1">J85/driver!$O$63</f>
        <v>#REF!</v>
      </c>
      <c r="AA85" s="13" t="str">
        <f t="shared" ca="1" si="82"/>
        <v>NA</v>
      </c>
      <c r="AB85" s="35" t="str">
        <f t="shared" ca="1" si="83"/>
        <v>NA</v>
      </c>
    </row>
    <row r="86" spans="2:28" ht="15.75" thickBot="1">
      <c r="B86" s="66" t="s">
        <v>36</v>
      </c>
      <c r="C86" s="138">
        <f>C72</f>
        <v>0</v>
      </c>
      <c r="D86" s="114">
        <f>D72</f>
        <v>0</v>
      </c>
      <c r="E86" s="114" t="e">
        <f>E72</f>
        <v>#REF!</v>
      </c>
      <c r="F86" s="11" t="str">
        <f t="shared" si="72"/>
        <v>NA</v>
      </c>
      <c r="G86" s="101" t="str">
        <f t="shared" si="73"/>
        <v>NA</v>
      </c>
      <c r="H86" s="147">
        <f>H72</f>
        <v>0</v>
      </c>
      <c r="I86" s="148">
        <f>I72</f>
        <v>0</v>
      </c>
      <c r="J86" s="148" t="e">
        <f>J72</f>
        <v>#REF!</v>
      </c>
      <c r="K86" s="11" t="str">
        <f t="shared" si="75"/>
        <v>NA</v>
      </c>
      <c r="L86" s="101" t="str">
        <f t="shared" si="76"/>
        <v>NA</v>
      </c>
      <c r="M86" s="42" t="str">
        <f t="shared" si="77"/>
        <v>NA</v>
      </c>
      <c r="N86" s="109" t="str">
        <f t="shared" si="77"/>
        <v>NA</v>
      </c>
      <c r="O86" s="43" t="str">
        <f t="shared" si="77"/>
        <v>NA</v>
      </c>
      <c r="P86" s="11" t="str">
        <f t="shared" si="78"/>
        <v>NA</v>
      </c>
      <c r="Q86" s="101" t="str">
        <f t="shared" si="79"/>
        <v>NA</v>
      </c>
      <c r="R86" s="27"/>
      <c r="S86" s="138">
        <f ca="1">C86/driver!$O$63</f>
        <v>0</v>
      </c>
      <c r="T86" s="134">
        <f ca="1">D86/driver!$O$62</f>
        <v>0</v>
      </c>
      <c r="U86" s="134" t="e">
        <f ca="1">E86/driver!$O$63</f>
        <v>#REF!</v>
      </c>
      <c r="V86" s="11" t="str">
        <f t="shared" ca="1" si="80"/>
        <v>NA</v>
      </c>
      <c r="W86" s="101" t="str">
        <f t="shared" ca="1" si="81"/>
        <v>NA</v>
      </c>
      <c r="X86" s="138">
        <f ca="1">H86/driver!$O$63</f>
        <v>0</v>
      </c>
      <c r="Y86" s="134">
        <f ca="1">I86/driver!$O$62</f>
        <v>0</v>
      </c>
      <c r="Z86" s="134" t="e">
        <f ca="1">J86/driver!$O$63</f>
        <v>#REF!</v>
      </c>
      <c r="AA86" s="11" t="str">
        <f t="shared" ca="1" si="82"/>
        <v>NA</v>
      </c>
      <c r="AB86" s="101" t="str">
        <f t="shared" ca="1" si="83"/>
        <v>NA</v>
      </c>
    </row>
    <row r="87" spans="2:28" s="2" customFormat="1" ht="15.75" thickTop="1">
      <c r="B87" s="68" t="s">
        <v>7</v>
      </c>
      <c r="C87" s="115">
        <f>SUM(C85:C86)</f>
        <v>0</v>
      </c>
      <c r="D87" s="117">
        <f>SUM(D85:D86)</f>
        <v>0</v>
      </c>
      <c r="E87" s="116" t="e">
        <f>SUM(E85:E86)</f>
        <v>#REF!</v>
      </c>
      <c r="F87" s="22" t="str">
        <f t="shared" si="72"/>
        <v>NA</v>
      </c>
      <c r="G87" s="23" t="str">
        <f t="shared" si="73"/>
        <v>NA</v>
      </c>
      <c r="H87" s="149">
        <f>SUM(H85:H86)</f>
        <v>0</v>
      </c>
      <c r="I87" s="150">
        <f>SUM(I85:I86)</f>
        <v>0</v>
      </c>
      <c r="J87" s="151" t="e">
        <f>SUM(J85:J86)</f>
        <v>#REF!</v>
      </c>
      <c r="K87" s="22" t="str">
        <f t="shared" si="75"/>
        <v>NA</v>
      </c>
      <c r="L87" s="23" t="str">
        <f t="shared" si="76"/>
        <v>NA</v>
      </c>
      <c r="M87" s="44" t="str">
        <f t="shared" si="77"/>
        <v>NA</v>
      </c>
      <c r="N87" s="45" t="str">
        <f t="shared" si="77"/>
        <v>NA</v>
      </c>
      <c r="O87" s="45" t="str">
        <f t="shared" si="77"/>
        <v>NA</v>
      </c>
      <c r="P87" s="22" t="str">
        <f t="shared" si="78"/>
        <v>NA</v>
      </c>
      <c r="Q87" s="23" t="str">
        <f t="shared" si="79"/>
        <v>NA</v>
      </c>
      <c r="R87" s="28"/>
      <c r="S87" s="135">
        <f ca="1">C87/driver!$O$63</f>
        <v>0</v>
      </c>
      <c r="T87" s="135">
        <f ca="1">D87/driver!$O$62</f>
        <v>0</v>
      </c>
      <c r="U87" s="135" t="e">
        <f ca="1">E87/driver!$O$63</f>
        <v>#REF!</v>
      </c>
      <c r="V87" s="22" t="str">
        <f t="shared" ca="1" si="80"/>
        <v>NA</v>
      </c>
      <c r="W87" s="23" t="str">
        <f t="shared" ca="1" si="81"/>
        <v>NA</v>
      </c>
      <c r="X87" s="135">
        <f ca="1">H87/driver!$O$63</f>
        <v>0</v>
      </c>
      <c r="Y87" s="135">
        <f ca="1">I87/driver!$O$62</f>
        <v>0</v>
      </c>
      <c r="Z87" s="135" t="e">
        <f ca="1">J87/driver!$O$63</f>
        <v>#REF!</v>
      </c>
      <c r="AA87" s="22" t="str">
        <f t="shared" ca="1" si="82"/>
        <v>NA</v>
      </c>
      <c r="AB87" s="23" t="str">
        <f t="shared" ca="1" si="83"/>
        <v>NA</v>
      </c>
    </row>
    <row r="88" spans="2:28">
      <c r="C88"/>
      <c r="D88" s="1"/>
      <c r="E88" s="1"/>
      <c r="H88" s="95"/>
      <c r="R88" s="53"/>
    </row>
    <row r="89" spans="2:28">
      <c r="B89" s="55" t="s">
        <v>32</v>
      </c>
      <c r="C89" s="56" t="s">
        <v>37</v>
      </c>
      <c r="D89" s="57"/>
      <c r="E89" s="57"/>
      <c r="F89" s="57"/>
      <c r="G89" s="58"/>
      <c r="H89" s="56" t="s">
        <v>26</v>
      </c>
      <c r="I89" s="57"/>
      <c r="J89" s="57"/>
      <c r="K89" s="57"/>
      <c r="L89" s="58"/>
      <c r="M89" s="56" t="s">
        <v>38</v>
      </c>
      <c r="N89" s="16"/>
      <c r="O89" s="16"/>
      <c r="P89" s="16"/>
      <c r="Q89" s="17"/>
      <c r="R89" s="70"/>
      <c r="S89" s="59" t="s">
        <v>28</v>
      </c>
      <c r="T89" s="57"/>
      <c r="U89" s="57"/>
      <c r="V89" s="57"/>
      <c r="W89" s="58"/>
      <c r="X89" s="56" t="s">
        <v>29</v>
      </c>
      <c r="Y89" s="57"/>
      <c r="Z89" s="57"/>
      <c r="AA89" s="57"/>
      <c r="AB89" s="58"/>
    </row>
    <row r="90" spans="2:28">
      <c r="B90" s="18" t="s">
        <v>9</v>
      </c>
      <c r="C90" s="61">
        <v>2014</v>
      </c>
      <c r="D90" s="62">
        <v>2013</v>
      </c>
      <c r="E90" s="62" t="s">
        <v>42</v>
      </c>
      <c r="F90" s="62" t="s">
        <v>30</v>
      </c>
      <c r="G90" s="63" t="s">
        <v>31</v>
      </c>
      <c r="H90" s="61">
        <v>2014</v>
      </c>
      <c r="I90" s="62">
        <v>2013</v>
      </c>
      <c r="J90" s="62" t="s">
        <v>42</v>
      </c>
      <c r="K90" s="62" t="s">
        <v>30</v>
      </c>
      <c r="L90" s="63" t="s">
        <v>31</v>
      </c>
      <c r="M90" s="61">
        <v>2014</v>
      </c>
      <c r="N90" s="62">
        <v>2013</v>
      </c>
      <c r="O90" s="62" t="s">
        <v>42</v>
      </c>
      <c r="P90" s="62" t="s">
        <v>30</v>
      </c>
      <c r="Q90" s="63" t="s">
        <v>31</v>
      </c>
      <c r="R90" s="70"/>
      <c r="S90" s="61">
        <v>2014</v>
      </c>
      <c r="T90" s="62">
        <v>2013</v>
      </c>
      <c r="U90" s="62" t="s">
        <v>42</v>
      </c>
      <c r="V90" s="62" t="s">
        <v>30</v>
      </c>
      <c r="W90" s="63" t="s">
        <v>31</v>
      </c>
      <c r="X90" s="61">
        <v>2014</v>
      </c>
      <c r="Y90" s="62">
        <v>2013</v>
      </c>
      <c r="Z90" s="62" t="s">
        <v>42</v>
      </c>
      <c r="AA90" s="62" t="s">
        <v>30</v>
      </c>
      <c r="AB90" s="63" t="s">
        <v>31</v>
      </c>
    </row>
    <row r="91" spans="2:28">
      <c r="B91" s="64" t="s">
        <v>5</v>
      </c>
      <c r="C91" s="111">
        <f>'Acum 9'!C91-'Acum 6'!C91</f>
        <v>0</v>
      </c>
      <c r="D91" s="112">
        <f>'Acum 9'!D91-'Acum 6'!D91</f>
        <v>0</v>
      </c>
      <c r="E91" s="112" t="e">
        <f>'Acum 9'!E91-'Acum 6'!#REF!</f>
        <v>#REF!</v>
      </c>
      <c r="F91" s="12" t="str">
        <f t="shared" ref="F91:F99" si="86">IF(E257,"NA",IF(ISERROR(C91/E91),"NA",IF((C91/E91)&gt;200%,"NA",IF((C91/E91)&lt;-200%,"NA",(C91/E91)))))</f>
        <v>NA</v>
      </c>
      <c r="G91" s="20" t="str">
        <f t="shared" ref="G91:G99" si="87">IF(D91=0,"NA",IF(ISERROR(C91/D91-1),"NA",IF((C91/D91-1)&gt;200%,"NA",IF((C91/D91-1)&lt;-200%,"NA",(C91/D91-1)))))</f>
        <v>NA</v>
      </c>
      <c r="H91" s="111">
        <f>'Acum 9'!H91-'Acum 6'!F91</f>
        <v>0</v>
      </c>
      <c r="I91" s="112">
        <f>'Acum 9'!I91-'Acum 6'!G91</f>
        <v>0</v>
      </c>
      <c r="J91" s="112" t="e">
        <f>'Acum 9'!J91-'Acum 6'!#REF!</f>
        <v>#REF!</v>
      </c>
      <c r="K91" s="12" t="str">
        <f t="shared" ref="K91:K99" si="88">IF(J257,"NA",IF(ISERROR(H91/J91),"NA",IF((H91/J91)&gt;200%,"NA",IF((H91/J91)&lt;-200%,"NA",(H91/J91)))))</f>
        <v>NA</v>
      </c>
      <c r="L91" s="20" t="str">
        <f t="shared" ref="L91:L99" si="89">IF(I91=0,"NA",IF(ISERROR(H91/I91-1),"NA",IF((H91/I91-1)&gt;200%,"NA",IF((H91/I91-1)&lt;-200%,"NA",(H91/I91-1)))))</f>
        <v>NA</v>
      </c>
      <c r="M91" s="40" t="str">
        <f t="shared" ref="M91:O99" si="90">IF(ISERROR(C91/H91),"NA",(C91/H91))</f>
        <v>NA</v>
      </c>
      <c r="N91" s="41" t="str">
        <f t="shared" si="90"/>
        <v>NA</v>
      </c>
      <c r="O91" s="41" t="str">
        <f t="shared" si="90"/>
        <v>NA</v>
      </c>
      <c r="P91" s="12" t="str">
        <f t="shared" ref="P91:P99" si="91">IF(O247,"NA",IF(ISERROR(M91/O91),"NA",IF((M91/O91)&gt;200%,"NA",IF((M91/O91)&lt;-200%,"NA",(M91/O91)))))</f>
        <v>NA</v>
      </c>
      <c r="Q91" s="20" t="str">
        <f t="shared" ref="Q91:Q99" si="92">IF(N91=0,"NA",IF(ISERROR(M91/N91-1),"NA",IF((M91/N91-1)&gt;200%,"NA",IF((M91/N91-1)&lt;-200%,"NA",(M91/N91-1)))))</f>
        <v>NA</v>
      </c>
      <c r="R91" s="26"/>
      <c r="S91" s="118">
        <f ca="1">C91/driver!$O$63</f>
        <v>0</v>
      </c>
      <c r="T91" s="119">
        <f ca="1">D91/driver!$O$62</f>
        <v>0</v>
      </c>
      <c r="U91" s="119" t="e">
        <f ca="1">E91/driver!$O$63</f>
        <v>#REF!</v>
      </c>
      <c r="V91" s="12" t="str">
        <f t="shared" ref="V91:V99" ca="1" si="93">IF(U257,"NA",IF(ISERROR(S91/U91),"NA",IF((S91/U91)&gt;200%,"NA",IF((S91/U91)&lt;-200%,"NA",(S91/U91)))))</f>
        <v>NA</v>
      </c>
      <c r="W91" s="20" t="str">
        <f t="shared" ref="W91:W99" ca="1" si="94">IF(T91=0,"NA",IF(ISERROR(S91/T91-1),"NA",IF((S91/T91-1)&gt;200%,"NA",IF((S91/T91-1)&lt;-200%,"NA",(S91/T91-1)))))</f>
        <v>NA</v>
      </c>
      <c r="X91" s="118">
        <f ca="1">H91/driver!$O$63</f>
        <v>0</v>
      </c>
      <c r="Y91" s="119">
        <f ca="1">I91/driver!$O$62</f>
        <v>0</v>
      </c>
      <c r="Z91" s="119" t="e">
        <f ca="1">J91/driver!$O$63</f>
        <v>#REF!</v>
      </c>
      <c r="AA91" s="12" t="str">
        <f t="shared" ref="AA91:AA99" ca="1" si="95">IF(Z257,"NA",IF(ISERROR(X91/Z91),"NA",IF((X91/Z91)&gt;200%,"NA",IF((X91/Z91)&lt;-200%,"NA",(X91/Z91)))))</f>
        <v>NA</v>
      </c>
      <c r="AB91" s="20" t="str">
        <f t="shared" ref="AB91:AB99" ca="1" si="96">IF(Y91=0,"NA",IF(ISERROR(X91/Y91-1),"NA",IF((X91/Y91-1)&gt;200%,"NA",IF((X91/Y91-1)&lt;-200%,"NA",(X91/Y91-1)))))</f>
        <v>NA</v>
      </c>
    </row>
    <row r="92" spans="2:28">
      <c r="B92" s="64" t="s">
        <v>0</v>
      </c>
      <c r="C92" s="111">
        <f>'Acum 9'!C92-'Acum 6'!C92</f>
        <v>0</v>
      </c>
      <c r="D92" s="112">
        <f>'Acum 9'!D92-'Acum 6'!D92</f>
        <v>0</v>
      </c>
      <c r="E92" s="112" t="e">
        <f>'Acum 9'!E92-'Acum 6'!#REF!</f>
        <v>#REF!</v>
      </c>
      <c r="F92" s="12" t="str">
        <f t="shared" si="86"/>
        <v>NA</v>
      </c>
      <c r="G92" s="20" t="str">
        <f t="shared" si="87"/>
        <v>NA</v>
      </c>
      <c r="H92" s="111">
        <f>'Acum 9'!H92-'Acum 6'!F92</f>
        <v>0</v>
      </c>
      <c r="I92" s="112">
        <f>'Acum 9'!I92-'Acum 6'!G92</f>
        <v>0</v>
      </c>
      <c r="J92" s="112" t="e">
        <f>'Acum 9'!J92-'Acum 6'!#REF!</f>
        <v>#REF!</v>
      </c>
      <c r="K92" s="12" t="str">
        <f t="shared" si="88"/>
        <v>NA</v>
      </c>
      <c r="L92" s="20" t="str">
        <f t="shared" si="89"/>
        <v>NA</v>
      </c>
      <c r="M92" s="40" t="str">
        <f t="shared" si="90"/>
        <v>NA</v>
      </c>
      <c r="N92" s="65" t="str">
        <f t="shared" si="90"/>
        <v>NA</v>
      </c>
      <c r="O92" s="41" t="str">
        <f t="shared" si="90"/>
        <v>NA</v>
      </c>
      <c r="P92" s="12" t="str">
        <f t="shared" si="91"/>
        <v>NA</v>
      </c>
      <c r="Q92" s="20" t="str">
        <f t="shared" si="92"/>
        <v>NA</v>
      </c>
      <c r="R92" s="26"/>
      <c r="S92" s="118">
        <f ca="1">C92/driver!$O$63</f>
        <v>0</v>
      </c>
      <c r="T92" s="119">
        <f ca="1">D92/driver!$O$62</f>
        <v>0</v>
      </c>
      <c r="U92" s="119" t="e">
        <f ca="1">E92/driver!$O$63</f>
        <v>#REF!</v>
      </c>
      <c r="V92" s="12" t="str">
        <f t="shared" ca="1" si="93"/>
        <v>NA</v>
      </c>
      <c r="W92" s="20" t="str">
        <f t="shared" ca="1" si="94"/>
        <v>NA</v>
      </c>
      <c r="X92" s="118">
        <f ca="1">H92/driver!$O$63</f>
        <v>0</v>
      </c>
      <c r="Y92" s="119">
        <f ca="1">I92/driver!$O$62</f>
        <v>0</v>
      </c>
      <c r="Z92" s="119" t="e">
        <f ca="1">J92/driver!$O$63</f>
        <v>#REF!</v>
      </c>
      <c r="AA92" s="12" t="str">
        <f t="shared" ca="1" si="95"/>
        <v>NA</v>
      </c>
      <c r="AB92" s="20" t="str">
        <f t="shared" ca="1" si="96"/>
        <v>NA</v>
      </c>
    </row>
    <row r="93" spans="2:28">
      <c r="B93" s="64" t="s">
        <v>4</v>
      </c>
      <c r="C93" s="111">
        <f>'Acum 9'!C93-'Acum 6'!C93</f>
        <v>0</v>
      </c>
      <c r="D93" s="112">
        <f>'Acum 9'!D93-'Acum 6'!D93</f>
        <v>0</v>
      </c>
      <c r="E93" s="112" t="e">
        <f>'Acum 9'!E93-'Acum 6'!#REF!</f>
        <v>#REF!</v>
      </c>
      <c r="F93" s="12" t="str">
        <f t="shared" si="86"/>
        <v>NA</v>
      </c>
      <c r="G93" s="20" t="str">
        <f t="shared" si="87"/>
        <v>NA</v>
      </c>
      <c r="H93" s="111">
        <f>'Acum 9'!H93-'Acum 6'!F93</f>
        <v>0</v>
      </c>
      <c r="I93" s="112">
        <f>'Acum 9'!I93-'Acum 6'!G93</f>
        <v>0</v>
      </c>
      <c r="J93" s="112" t="e">
        <f>'Acum 9'!J93-'Acum 6'!#REF!</f>
        <v>#REF!</v>
      </c>
      <c r="K93" s="12" t="str">
        <f t="shared" si="88"/>
        <v>NA</v>
      </c>
      <c r="L93" s="20" t="str">
        <f t="shared" si="89"/>
        <v>NA</v>
      </c>
      <c r="M93" s="40" t="str">
        <f t="shared" si="90"/>
        <v>NA</v>
      </c>
      <c r="N93" s="65" t="str">
        <f t="shared" si="90"/>
        <v>NA</v>
      </c>
      <c r="O93" s="41" t="str">
        <f t="shared" si="90"/>
        <v>NA</v>
      </c>
      <c r="P93" s="12" t="str">
        <f t="shared" si="91"/>
        <v>NA</v>
      </c>
      <c r="Q93" s="20" t="str">
        <f t="shared" si="92"/>
        <v>NA</v>
      </c>
      <c r="R93" s="26"/>
      <c r="S93" s="118">
        <f ca="1">C93/driver!$O$63</f>
        <v>0</v>
      </c>
      <c r="T93" s="119">
        <f ca="1">D93/driver!$O$62</f>
        <v>0</v>
      </c>
      <c r="U93" s="119" t="e">
        <f ca="1">E93/driver!$O$63</f>
        <v>#REF!</v>
      </c>
      <c r="V93" s="12" t="str">
        <f t="shared" ca="1" si="93"/>
        <v>NA</v>
      </c>
      <c r="W93" s="20" t="str">
        <f t="shared" ca="1" si="94"/>
        <v>NA</v>
      </c>
      <c r="X93" s="118">
        <f ca="1">H93/driver!$O$63</f>
        <v>0</v>
      </c>
      <c r="Y93" s="119">
        <f ca="1">I93/driver!$O$62</f>
        <v>0</v>
      </c>
      <c r="Z93" s="119" t="e">
        <f ca="1">J93/driver!$O$63</f>
        <v>#REF!</v>
      </c>
      <c r="AA93" s="12" t="str">
        <f t="shared" ca="1" si="95"/>
        <v>NA</v>
      </c>
      <c r="AB93" s="20" t="str">
        <f t="shared" ca="1" si="96"/>
        <v>NA</v>
      </c>
    </row>
    <row r="94" spans="2:28">
      <c r="B94" s="64" t="s">
        <v>1</v>
      </c>
      <c r="C94" s="111">
        <f>'Acum 9'!C94-'Acum 6'!C94</f>
        <v>0</v>
      </c>
      <c r="D94" s="112">
        <f>'Acum 9'!D94-'Acum 6'!D94</f>
        <v>0</v>
      </c>
      <c r="E94" s="112" t="e">
        <f>'Acum 9'!E94-'Acum 6'!#REF!</f>
        <v>#REF!</v>
      </c>
      <c r="F94" s="12" t="str">
        <f t="shared" si="86"/>
        <v>NA</v>
      </c>
      <c r="G94" s="20" t="str">
        <f t="shared" si="87"/>
        <v>NA</v>
      </c>
      <c r="H94" s="111">
        <f>'Acum 9'!H94-'Acum 6'!F94</f>
        <v>0</v>
      </c>
      <c r="I94" s="112">
        <f>'Acum 9'!I94-'Acum 6'!G94</f>
        <v>0</v>
      </c>
      <c r="J94" s="112" t="e">
        <f>'Acum 9'!J94-'Acum 6'!#REF!</f>
        <v>#REF!</v>
      </c>
      <c r="K94" s="12" t="str">
        <f t="shared" si="88"/>
        <v>NA</v>
      </c>
      <c r="L94" s="20" t="str">
        <f t="shared" si="89"/>
        <v>NA</v>
      </c>
      <c r="M94" s="40" t="str">
        <f t="shared" si="90"/>
        <v>NA</v>
      </c>
      <c r="N94" s="65" t="str">
        <f t="shared" si="90"/>
        <v>NA</v>
      </c>
      <c r="O94" s="41" t="str">
        <f t="shared" si="90"/>
        <v>NA</v>
      </c>
      <c r="P94" s="12" t="str">
        <f t="shared" si="91"/>
        <v>NA</v>
      </c>
      <c r="Q94" s="20" t="str">
        <f t="shared" si="92"/>
        <v>NA</v>
      </c>
      <c r="R94" s="26"/>
      <c r="S94" s="118">
        <f ca="1">C94/driver!$O$63</f>
        <v>0</v>
      </c>
      <c r="T94" s="119">
        <f ca="1">D94/driver!$O$62</f>
        <v>0</v>
      </c>
      <c r="U94" s="119" t="e">
        <f ca="1">E94/driver!$O$63</f>
        <v>#REF!</v>
      </c>
      <c r="V94" s="12" t="str">
        <f t="shared" ca="1" si="93"/>
        <v>NA</v>
      </c>
      <c r="W94" s="20" t="str">
        <f t="shared" ca="1" si="94"/>
        <v>NA</v>
      </c>
      <c r="X94" s="118">
        <f ca="1">H94/driver!$O$63</f>
        <v>0</v>
      </c>
      <c r="Y94" s="119">
        <f ca="1">I94/driver!$O$62</f>
        <v>0</v>
      </c>
      <c r="Z94" s="119" t="e">
        <f ca="1">J94/driver!$O$63</f>
        <v>#REF!</v>
      </c>
      <c r="AA94" s="12" t="str">
        <f t="shared" ca="1" si="95"/>
        <v>NA</v>
      </c>
      <c r="AB94" s="20" t="str">
        <f t="shared" ca="1" si="96"/>
        <v>NA</v>
      </c>
    </row>
    <row r="95" spans="2:28">
      <c r="B95" s="19" t="s">
        <v>2</v>
      </c>
      <c r="C95" s="111">
        <f>'Acum 9'!C95-'Acum 6'!C95</f>
        <v>0</v>
      </c>
      <c r="D95" s="112">
        <f>'Acum 9'!D95-'Acum 6'!D95</f>
        <v>0</v>
      </c>
      <c r="E95" s="112" t="e">
        <f>'Acum 9'!E95-'Acum 6'!#REF!</f>
        <v>#REF!</v>
      </c>
      <c r="F95" s="12" t="str">
        <f t="shared" si="86"/>
        <v>NA</v>
      </c>
      <c r="G95" s="20" t="str">
        <f t="shared" si="87"/>
        <v>NA</v>
      </c>
      <c r="H95" s="111">
        <f>'Acum 9'!H95-'Acum 6'!F95</f>
        <v>0</v>
      </c>
      <c r="I95" s="112">
        <f>'Acum 9'!I95-'Acum 6'!G95</f>
        <v>0</v>
      </c>
      <c r="J95" s="112" t="e">
        <f>'Acum 9'!J95-'Acum 6'!#REF!</f>
        <v>#REF!</v>
      </c>
      <c r="K95" s="12" t="str">
        <f t="shared" si="88"/>
        <v>NA</v>
      </c>
      <c r="L95" s="20" t="str">
        <f t="shared" si="89"/>
        <v>NA</v>
      </c>
      <c r="M95" s="40" t="str">
        <f t="shared" si="90"/>
        <v>NA</v>
      </c>
      <c r="N95" s="65" t="str">
        <f t="shared" si="90"/>
        <v>NA</v>
      </c>
      <c r="O95" s="41" t="str">
        <f t="shared" si="90"/>
        <v>NA</v>
      </c>
      <c r="P95" s="12" t="str">
        <f t="shared" si="91"/>
        <v>NA</v>
      </c>
      <c r="Q95" s="20" t="str">
        <f t="shared" si="92"/>
        <v>NA</v>
      </c>
      <c r="R95" s="26"/>
      <c r="S95" s="118">
        <f ca="1">C95/driver!$O$63</f>
        <v>0</v>
      </c>
      <c r="T95" s="119">
        <f ca="1">D95/driver!$O$62</f>
        <v>0</v>
      </c>
      <c r="U95" s="119" t="e">
        <f ca="1">E95/driver!$O$63</f>
        <v>#REF!</v>
      </c>
      <c r="V95" s="12" t="str">
        <f t="shared" ca="1" si="93"/>
        <v>NA</v>
      </c>
      <c r="W95" s="20" t="str">
        <f t="shared" ca="1" si="94"/>
        <v>NA</v>
      </c>
      <c r="X95" s="118">
        <f ca="1">H95/driver!$O$63</f>
        <v>0</v>
      </c>
      <c r="Y95" s="119">
        <f ca="1">I95/driver!$O$62</f>
        <v>0</v>
      </c>
      <c r="Z95" s="119" t="e">
        <f ca="1">J95/driver!$O$63</f>
        <v>#REF!</v>
      </c>
      <c r="AA95" s="12" t="str">
        <f t="shared" ca="1" si="95"/>
        <v>NA</v>
      </c>
      <c r="AB95" s="20" t="str">
        <f t="shared" ca="1" si="96"/>
        <v>NA</v>
      </c>
    </row>
    <row r="96" spans="2:28">
      <c r="B96" s="83" t="s">
        <v>6</v>
      </c>
      <c r="C96" s="126">
        <f>'Acum 9'!C96-'Acum 6'!C96</f>
        <v>0</v>
      </c>
      <c r="D96" s="127">
        <f>'Acum 9'!D96-'Acum 6'!D96</f>
        <v>0</v>
      </c>
      <c r="E96" s="127" t="e">
        <f>'Acum 9'!E96-'Acum 6'!#REF!</f>
        <v>#REF!</v>
      </c>
      <c r="F96" s="33" t="str">
        <f t="shared" si="86"/>
        <v>NA</v>
      </c>
      <c r="G96" s="32" t="str">
        <f t="shared" si="87"/>
        <v>NA</v>
      </c>
      <c r="H96" s="126">
        <f>'Acum 9'!H96-'Acum 6'!F96</f>
        <v>0</v>
      </c>
      <c r="I96" s="127">
        <f>'Acum 9'!I96-'Acum 6'!G96</f>
        <v>0</v>
      </c>
      <c r="J96" s="127" t="e">
        <f>'Acum 9'!J96-'Acum 6'!#REF!</f>
        <v>#REF!</v>
      </c>
      <c r="K96" s="31" t="str">
        <f t="shared" si="88"/>
        <v>NA</v>
      </c>
      <c r="L96" s="32" t="str">
        <f t="shared" si="89"/>
        <v>NA</v>
      </c>
      <c r="M96" s="46" t="str">
        <f t="shared" si="90"/>
        <v>NA</v>
      </c>
      <c r="N96" s="72" t="str">
        <f t="shared" si="90"/>
        <v>NA</v>
      </c>
      <c r="O96" s="47" t="str">
        <f t="shared" si="90"/>
        <v>NA</v>
      </c>
      <c r="P96" s="33" t="str">
        <f t="shared" si="91"/>
        <v>NA</v>
      </c>
      <c r="Q96" s="32" t="str">
        <f t="shared" si="92"/>
        <v>NA</v>
      </c>
      <c r="R96" s="28"/>
      <c r="S96" s="130">
        <f ca="1">C96/driver!$O$63</f>
        <v>0</v>
      </c>
      <c r="T96" s="131">
        <f ca="1">D96/driver!$O$62</f>
        <v>0</v>
      </c>
      <c r="U96" s="131" t="e">
        <f ca="1">E96/driver!$O$63</f>
        <v>#REF!</v>
      </c>
      <c r="V96" s="33" t="str">
        <f t="shared" ca="1" si="93"/>
        <v>NA</v>
      </c>
      <c r="W96" s="32" t="str">
        <f t="shared" ca="1" si="94"/>
        <v>NA</v>
      </c>
      <c r="X96" s="130">
        <f ca="1">H96/driver!$O$63</f>
        <v>0</v>
      </c>
      <c r="Y96" s="131">
        <f ca="1">I96/driver!$O$62</f>
        <v>0</v>
      </c>
      <c r="Z96" s="131" t="e">
        <f ca="1">J96/driver!$O$63</f>
        <v>#REF!</v>
      </c>
      <c r="AA96" s="33" t="str">
        <f t="shared" ca="1" si="95"/>
        <v>NA</v>
      </c>
      <c r="AB96" s="32" t="str">
        <f t="shared" ca="1" si="96"/>
        <v>NA</v>
      </c>
    </row>
    <row r="97" spans="2:28">
      <c r="B97" s="34" t="s">
        <v>35</v>
      </c>
      <c r="C97" s="128">
        <f>SUM(C91:C96)</f>
        <v>0</v>
      </c>
      <c r="D97" s="129">
        <f>SUM(D91:D96)</f>
        <v>0</v>
      </c>
      <c r="E97" s="129" t="e">
        <f>SUM(E91:E96)</f>
        <v>#REF!</v>
      </c>
      <c r="F97" s="13" t="str">
        <f t="shared" si="86"/>
        <v>NA</v>
      </c>
      <c r="G97" s="38" t="str">
        <f t="shared" si="87"/>
        <v>NA</v>
      </c>
      <c r="H97" s="128">
        <f>SUM(H91:H96)</f>
        <v>0</v>
      </c>
      <c r="I97" s="129">
        <f>SUM(I91:I96)</f>
        <v>0</v>
      </c>
      <c r="J97" s="129" t="e">
        <f>SUM(J91:J96)</f>
        <v>#REF!</v>
      </c>
      <c r="K97" s="13" t="str">
        <f t="shared" si="88"/>
        <v>NA</v>
      </c>
      <c r="L97" s="38" t="str">
        <f t="shared" si="89"/>
        <v>NA</v>
      </c>
      <c r="M97" s="48" t="str">
        <f t="shared" si="90"/>
        <v>NA</v>
      </c>
      <c r="N97" s="49" t="str">
        <f t="shared" si="90"/>
        <v>NA</v>
      </c>
      <c r="O97" s="49" t="str">
        <f t="shared" si="90"/>
        <v>NA</v>
      </c>
      <c r="P97" s="13" t="str">
        <f t="shared" si="91"/>
        <v>NA</v>
      </c>
      <c r="Q97" s="38" t="str">
        <f t="shared" si="92"/>
        <v>NA</v>
      </c>
      <c r="R97" s="36"/>
      <c r="S97" s="132">
        <f ca="1">C97/driver!$O$63</f>
        <v>0</v>
      </c>
      <c r="T97" s="133">
        <f ca="1">D97/driver!$O$62</f>
        <v>0</v>
      </c>
      <c r="U97" s="133" t="e">
        <f ca="1">E97/driver!$O$63</f>
        <v>#REF!</v>
      </c>
      <c r="V97" s="13" t="str">
        <f t="shared" ca="1" si="93"/>
        <v>NA</v>
      </c>
      <c r="W97" s="38" t="str">
        <f t="shared" ca="1" si="94"/>
        <v>NA</v>
      </c>
      <c r="X97" s="132">
        <f ca="1">H97/driver!$O$63</f>
        <v>0</v>
      </c>
      <c r="Y97" s="133">
        <f ca="1">I97/driver!$O$62</f>
        <v>0</v>
      </c>
      <c r="Z97" s="133" t="e">
        <f ca="1">J97/driver!$O$63</f>
        <v>#REF!</v>
      </c>
      <c r="AA97" s="13" t="str">
        <f t="shared" ca="1" si="95"/>
        <v>NA</v>
      </c>
      <c r="AB97" s="38" t="str">
        <f t="shared" ca="1" si="96"/>
        <v>NA</v>
      </c>
    </row>
    <row r="98" spans="2:28" ht="15.75" thickBot="1">
      <c r="B98" s="66" t="s">
        <v>36</v>
      </c>
      <c r="C98" s="113">
        <f>'Acum 9'!C98-'Acum 6'!C98</f>
        <v>0</v>
      </c>
      <c r="D98" s="114">
        <f>'Acum 9'!D98-'Acum 6'!D98</f>
        <v>0</v>
      </c>
      <c r="E98" s="114" t="e">
        <f>'Acum 9'!E98-'Acum 6'!#REF!</f>
        <v>#REF!</v>
      </c>
      <c r="F98" s="11" t="str">
        <f t="shared" si="86"/>
        <v>NA</v>
      </c>
      <c r="G98" s="101" t="str">
        <f t="shared" si="87"/>
        <v>NA</v>
      </c>
      <c r="H98" s="113">
        <f>'Acum 9'!H98-'Acum 6'!F98</f>
        <v>0</v>
      </c>
      <c r="I98" s="114">
        <f>'Acum 9'!I98-'Acum 6'!G98</f>
        <v>0</v>
      </c>
      <c r="J98" s="114" t="e">
        <f>'Acum 9'!J98-'Acum 6'!#REF!</f>
        <v>#REF!</v>
      </c>
      <c r="K98" s="11" t="str">
        <f t="shared" si="88"/>
        <v>NA</v>
      </c>
      <c r="L98" s="101" t="str">
        <f t="shared" si="89"/>
        <v>NA</v>
      </c>
      <c r="M98" s="42" t="str">
        <f t="shared" si="90"/>
        <v>NA</v>
      </c>
      <c r="N98" s="109" t="str">
        <f t="shared" si="90"/>
        <v>NA</v>
      </c>
      <c r="O98" s="43" t="str">
        <f t="shared" si="90"/>
        <v>NA</v>
      </c>
      <c r="P98" s="11" t="str">
        <f t="shared" si="91"/>
        <v>NA</v>
      </c>
      <c r="Q98" s="101" t="str">
        <f t="shared" si="92"/>
        <v>NA</v>
      </c>
      <c r="R98" s="26"/>
      <c r="S98" s="118">
        <f ca="1">C98/driver!$O$63</f>
        <v>0</v>
      </c>
      <c r="T98" s="119">
        <f ca="1">D98/driver!$O$62</f>
        <v>0</v>
      </c>
      <c r="U98" s="119" t="e">
        <f ca="1">E98/driver!$O$63</f>
        <v>#REF!</v>
      </c>
      <c r="V98" s="12" t="str">
        <f t="shared" ca="1" si="93"/>
        <v>NA</v>
      </c>
      <c r="W98" s="96" t="str">
        <f t="shared" ca="1" si="94"/>
        <v>NA</v>
      </c>
      <c r="X98" s="118">
        <f ca="1">H98/driver!$O$63</f>
        <v>0</v>
      </c>
      <c r="Y98" s="119">
        <f ca="1">I98/driver!$O$62</f>
        <v>0</v>
      </c>
      <c r="Z98" s="134" t="e">
        <f ca="1">J98/driver!$O$63</f>
        <v>#REF!</v>
      </c>
      <c r="AA98" s="11" t="str">
        <f t="shared" ca="1" si="95"/>
        <v>NA</v>
      </c>
      <c r="AB98" s="101" t="str">
        <f t="shared" ca="1" si="96"/>
        <v>NA</v>
      </c>
    </row>
    <row r="99" spans="2:28" ht="15.75" thickTop="1">
      <c r="B99" s="68" t="s">
        <v>7</v>
      </c>
      <c r="C99" s="115">
        <f>SUM(C97:C98)</f>
        <v>0</v>
      </c>
      <c r="D99" s="117">
        <f>SUM(D97:D98)</f>
        <v>0</v>
      </c>
      <c r="E99" s="116" t="e">
        <f>SUM(E97:E98)</f>
        <v>#REF!</v>
      </c>
      <c r="F99" s="22" t="str">
        <f t="shared" si="86"/>
        <v>NA</v>
      </c>
      <c r="G99" s="23" t="str">
        <f t="shared" si="87"/>
        <v>NA</v>
      </c>
      <c r="H99" s="115">
        <f>SUM(H97:H98)</f>
        <v>0</v>
      </c>
      <c r="I99" s="117">
        <f>SUM(I97:I98)</f>
        <v>0</v>
      </c>
      <c r="J99" s="116" t="e">
        <f>SUM(J97:J98)</f>
        <v>#REF!</v>
      </c>
      <c r="K99" s="22" t="str">
        <f t="shared" si="88"/>
        <v>NA</v>
      </c>
      <c r="L99" s="23" t="str">
        <f t="shared" si="89"/>
        <v>NA</v>
      </c>
      <c r="M99" s="44" t="str">
        <f t="shared" si="90"/>
        <v>NA</v>
      </c>
      <c r="N99" s="45" t="str">
        <f t="shared" si="90"/>
        <v>NA</v>
      </c>
      <c r="O99" s="45" t="str">
        <f t="shared" si="90"/>
        <v>NA</v>
      </c>
      <c r="P99" s="22" t="str">
        <f t="shared" si="91"/>
        <v>NA</v>
      </c>
      <c r="Q99" s="23" t="str">
        <f t="shared" si="92"/>
        <v>NA</v>
      </c>
      <c r="R99" s="70"/>
      <c r="S99" s="120">
        <f ca="1">C99/driver!$O$63</f>
        <v>0</v>
      </c>
      <c r="T99" s="120">
        <f ca="1">D99/driver!$O$62</f>
        <v>0</v>
      </c>
      <c r="U99" s="120" t="e">
        <f ca="1">E99/driver!$O$63</f>
        <v>#REF!</v>
      </c>
      <c r="V99" s="24" t="str">
        <f t="shared" ca="1" si="93"/>
        <v>NA</v>
      </c>
      <c r="W99" s="25" t="str">
        <f t="shared" ca="1" si="94"/>
        <v>NA</v>
      </c>
      <c r="X99" s="120">
        <f ca="1">H99/driver!$O$63</f>
        <v>0</v>
      </c>
      <c r="Y99" s="120">
        <f ca="1">I99/driver!$O$62</f>
        <v>0</v>
      </c>
      <c r="Z99" s="135" t="e">
        <f ca="1">J99/driver!$O$63</f>
        <v>#REF!</v>
      </c>
      <c r="AA99" s="22" t="str">
        <f t="shared" ca="1" si="95"/>
        <v>NA</v>
      </c>
      <c r="AB99" s="23" t="str">
        <f t="shared" ca="1" si="96"/>
        <v>NA</v>
      </c>
    </row>
    <row r="100" spans="2:28">
      <c r="B100" s="69"/>
      <c r="C100" s="4"/>
      <c r="D100" s="4"/>
      <c r="E100" s="4"/>
      <c r="F100" s="13"/>
      <c r="G100" s="13"/>
      <c r="H100" s="4"/>
      <c r="I100" s="4"/>
      <c r="J100" s="4"/>
      <c r="K100" s="13"/>
      <c r="L100" s="13"/>
      <c r="M100" s="50"/>
      <c r="N100" s="49"/>
      <c r="O100" s="49"/>
      <c r="P100" s="13"/>
      <c r="Q100" s="13"/>
      <c r="R100" s="82"/>
      <c r="S100" s="37"/>
      <c r="T100" s="37"/>
      <c r="U100" s="37"/>
      <c r="V100" s="13"/>
      <c r="W100" s="13"/>
      <c r="X100" s="37"/>
      <c r="Y100" s="37"/>
      <c r="Z100" s="37"/>
      <c r="AA100" s="13"/>
      <c r="AB100" s="13"/>
    </row>
    <row r="102" spans="2:28">
      <c r="C102" s="9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B102"/>
  <sheetViews>
    <sheetView showGridLines="0" workbookViewId="0">
      <pane xSplit="2" ySplit="6" topLeftCell="H49" activePane="bottomRight" state="frozen"/>
      <selection activeCell="A55" sqref="A55:XFD60"/>
      <selection pane="topRight" activeCell="A55" sqref="A55:XFD60"/>
      <selection pane="bottomLeft" activeCell="A55" sqref="A55:XFD60"/>
      <selection pane="bottomRight" activeCell="A55" sqref="A55:XFD60"/>
    </sheetView>
  </sheetViews>
  <sheetFormatPr baseColWidth="10" defaultRowHeight="15"/>
  <cols>
    <col min="1" max="1" width="1.140625" style="53" customWidth="1"/>
    <col min="2" max="2" width="25.7109375" style="53" customWidth="1"/>
    <col min="3" max="5" width="10.7109375" style="53" customWidth="1"/>
    <col min="6" max="10" width="8.7109375" style="53" customWidth="1"/>
    <col min="11" max="17" width="7.7109375" style="53" customWidth="1"/>
    <col min="18" max="18" width="1.42578125" style="54" customWidth="1"/>
    <col min="19" max="28" width="7.7109375" style="53" customWidth="1"/>
    <col min="29" max="16384" width="11.42578125" style="53"/>
  </cols>
  <sheetData>
    <row r="1" spans="2:28" ht="26.25">
      <c r="B1" s="8" t="s">
        <v>22</v>
      </c>
    </row>
    <row r="2" spans="2:28" ht="21">
      <c r="B2" s="7" t="s">
        <v>54</v>
      </c>
    </row>
    <row r="5" spans="2:28">
      <c r="B5" s="55" t="s">
        <v>41</v>
      </c>
      <c r="C5" s="56" t="s">
        <v>33</v>
      </c>
      <c r="D5" s="57"/>
      <c r="E5" s="57"/>
      <c r="F5" s="57"/>
      <c r="G5" s="58"/>
      <c r="H5" s="56" t="s">
        <v>26</v>
      </c>
      <c r="I5" s="57"/>
      <c r="J5" s="57"/>
      <c r="K5" s="57"/>
      <c r="L5" s="58"/>
      <c r="M5" s="56" t="s">
        <v>34</v>
      </c>
      <c r="N5" s="16"/>
      <c r="O5" s="16"/>
      <c r="P5" s="16"/>
      <c r="Q5" s="17"/>
      <c r="R5" s="70"/>
      <c r="S5" s="59" t="s">
        <v>28</v>
      </c>
      <c r="T5" s="57"/>
      <c r="U5" s="57"/>
      <c r="V5" s="57"/>
      <c r="W5" s="58"/>
      <c r="X5" s="56" t="s">
        <v>29</v>
      </c>
      <c r="Y5" s="57"/>
      <c r="Z5" s="57"/>
      <c r="AA5" s="57"/>
      <c r="AB5" s="58"/>
    </row>
    <row r="6" spans="2:28" s="6" customFormat="1" ht="12.75">
      <c r="B6" s="60" t="s">
        <v>9</v>
      </c>
      <c r="C6" s="61">
        <v>2014</v>
      </c>
      <c r="D6" s="62">
        <v>2013</v>
      </c>
      <c r="E6" s="62" t="s">
        <v>42</v>
      </c>
      <c r="F6" s="62" t="s">
        <v>30</v>
      </c>
      <c r="G6" s="63" t="s">
        <v>31</v>
      </c>
      <c r="H6" s="61">
        <v>2014</v>
      </c>
      <c r="I6" s="62">
        <v>2013</v>
      </c>
      <c r="J6" s="62" t="s">
        <v>42</v>
      </c>
      <c r="K6" s="62" t="s">
        <v>30</v>
      </c>
      <c r="L6" s="63" t="s">
        <v>31</v>
      </c>
      <c r="M6" s="61">
        <v>2014</v>
      </c>
      <c r="N6" s="62">
        <v>2013</v>
      </c>
      <c r="O6" s="62" t="s">
        <v>42</v>
      </c>
      <c r="P6" s="62" t="s">
        <v>30</v>
      </c>
      <c r="Q6" s="63" t="s">
        <v>31</v>
      </c>
      <c r="R6" s="70"/>
      <c r="S6" s="61">
        <v>2014</v>
      </c>
      <c r="T6" s="62">
        <v>2013</v>
      </c>
      <c r="U6" s="62" t="s">
        <v>42</v>
      </c>
      <c r="V6" s="62" t="s">
        <v>30</v>
      </c>
      <c r="W6" s="63" t="s">
        <v>31</v>
      </c>
      <c r="X6" s="61">
        <v>2014</v>
      </c>
      <c r="Y6" s="62">
        <v>2013</v>
      </c>
      <c r="Z6" s="62" t="s">
        <v>42</v>
      </c>
      <c r="AA6" s="62" t="s">
        <v>30</v>
      </c>
      <c r="AB6" s="63" t="s">
        <v>31</v>
      </c>
    </row>
    <row r="7" spans="2:28">
      <c r="B7" s="64" t="s">
        <v>5</v>
      </c>
      <c r="C7" s="111">
        <f>'Acum 12'!C7-'Acum 9'!C7</f>
        <v>0</v>
      </c>
      <c r="D7" s="112">
        <f>'Acum 12'!D7-'Acum 9'!D7</f>
        <v>0</v>
      </c>
      <c r="E7" s="112">
        <f>'Acum 12'!E7-'Acum 9'!E7</f>
        <v>0</v>
      </c>
      <c r="F7" s="12" t="str">
        <f t="shared" ref="F7:F14" si="0">IF(E173,"NA",IF(ISERROR(C7/E7),"NA",IF((C7/E7)&gt;200%,"NA",IF((C7/E7)&lt;-200%,"NA",(C7/E7)))))</f>
        <v>NA</v>
      </c>
      <c r="G7" s="20" t="str">
        <f t="shared" ref="G7:G14" si="1">IF(D7=0,"NA",IF(ISERROR(C7/D7-1),"NA",IF((C7/D7-1)&gt;200%,"NA",IF((C7/D7-1)&lt;-200%,"NA",(C7/D7-1)))))</f>
        <v>NA</v>
      </c>
      <c r="H7" s="111">
        <f>'Acum 12'!H7-'Acum 9'!H7</f>
        <v>0</v>
      </c>
      <c r="I7" s="112">
        <f>'Acum 12'!I7-'Acum 9'!I7</f>
        <v>0</v>
      </c>
      <c r="J7" s="112">
        <f>'Acum 12'!J7-'Acum 9'!J7</f>
        <v>0</v>
      </c>
      <c r="K7" s="12" t="str">
        <f t="shared" ref="K7:K14" si="2">IF(J173,"NA",IF(ISERROR(H7/J7),"NA",IF((H7/J7)&gt;200%,"NA",IF((H7/J7)&lt;-200%,"NA",(H7/J7)))))</f>
        <v>NA</v>
      </c>
      <c r="L7" s="20" t="str">
        <f t="shared" ref="L7:L14" si="3">IF(I7=0,"NA",IF(ISERROR(H7/I7-1),"NA",IF((H7/I7-1)&gt;200%,"NA",IF((H7/I7-1)&lt;-200%,"NA",(H7/I7-1)))))</f>
        <v>NA</v>
      </c>
      <c r="M7" s="40" t="str">
        <f t="shared" ref="M7:O14" si="4">IF(ISERROR(C7/H7),"NA",(C7/H7))</f>
        <v>NA</v>
      </c>
      <c r="N7" s="41" t="str">
        <f t="shared" si="4"/>
        <v>NA</v>
      </c>
      <c r="O7" s="41" t="str">
        <f t="shared" si="4"/>
        <v>NA</v>
      </c>
      <c r="P7" s="12" t="str">
        <f t="shared" ref="P7:P14" si="5">IF(O163,"NA",IF(ISERROR(M7/O7),"NA",IF((M7/O7)&gt;200%,"NA",IF((M7/O7)&lt;-200%,"NA",(M7/O7)))))</f>
        <v>NA</v>
      </c>
      <c r="Q7" s="20" t="str">
        <f t="shared" ref="Q7:Q14" si="6">IF(N7=0,"NA",IF(ISERROR(M7/N7-1),"NA",IF((M7/N7-1)&gt;200%,"NA",IF((M7/N7-1)&lt;-200%,"NA",(M7/N7-1)))))</f>
        <v>NA</v>
      </c>
      <c r="R7" s="26"/>
      <c r="S7" s="111">
        <f ca="1">C7/driver!$O$68</f>
        <v>0</v>
      </c>
      <c r="T7" s="112">
        <f ca="1">D7/driver!$O$67</f>
        <v>0</v>
      </c>
      <c r="U7" s="112">
        <f ca="1">E7/driver!$O$68</f>
        <v>0</v>
      </c>
      <c r="V7" s="12" t="str">
        <f t="shared" ref="V7:V14" ca="1" si="7">IF(U173,"NA",IF(ISERROR(S7/U7),"NA",IF((S7/U7)&gt;200%,"NA",IF((S7/U7)&lt;-200%,"NA",(S7/U7)))))</f>
        <v>NA</v>
      </c>
      <c r="W7" s="20" t="str">
        <f t="shared" ref="W7:W14" ca="1" si="8">IF(T7=0,"NA",IF(ISERROR(S7/T7-1),"NA",IF((S7/T7-1)&gt;200%,"NA",IF((S7/T7-1)&lt;-200%,"NA",(S7/T7-1)))))</f>
        <v>NA</v>
      </c>
      <c r="X7" s="111">
        <f ca="1">H7/driver!$O$68</f>
        <v>0</v>
      </c>
      <c r="Y7" s="112">
        <f ca="1">I7/driver!$O$67</f>
        <v>0</v>
      </c>
      <c r="Z7" s="112">
        <f ca="1">J7/driver!$O$68</f>
        <v>0</v>
      </c>
      <c r="AA7" s="12" t="str">
        <f t="shared" ref="AA7:AA14" ca="1" si="9">IF(Z173,"NA",IF(ISERROR(X7/Z7),"NA",IF((X7/Z7)&gt;200%,"NA",IF((X7/Z7)&lt;-200%,"NA",(X7/Z7)))))</f>
        <v>NA</v>
      </c>
      <c r="AB7" s="20" t="str">
        <f t="shared" ref="AB7:AB14" ca="1" si="10">IF(Y7=0,"NA",IF(ISERROR(X7/Y7-1),"NA",IF((X7/Y7-1)&gt;200%,"NA",IF((X7/Y7-1)&lt;-200%,"NA",(X7/Y7-1)))))</f>
        <v>NA</v>
      </c>
    </row>
    <row r="8" spans="2:28">
      <c r="B8" s="64" t="s">
        <v>0</v>
      </c>
      <c r="C8" s="111">
        <f>'Acum 12'!C8-'Acum 9'!C8</f>
        <v>0</v>
      </c>
      <c r="D8" s="112">
        <f>'Acum 12'!D8-'Acum 9'!D8</f>
        <v>0</v>
      </c>
      <c r="E8" s="112">
        <f>'Acum 12'!E8-'Acum 9'!E8</f>
        <v>0</v>
      </c>
      <c r="F8" s="12" t="str">
        <f t="shared" si="0"/>
        <v>NA</v>
      </c>
      <c r="G8" s="20" t="str">
        <f t="shared" si="1"/>
        <v>NA</v>
      </c>
      <c r="H8" s="111">
        <f>'Acum 12'!H8-'Acum 9'!H8</f>
        <v>0</v>
      </c>
      <c r="I8" s="112">
        <f>'Acum 12'!I8-'Acum 9'!I8</f>
        <v>0</v>
      </c>
      <c r="J8" s="112">
        <f>'Acum 12'!J8-'Acum 9'!J8</f>
        <v>0</v>
      </c>
      <c r="K8" s="12" t="str">
        <f t="shared" si="2"/>
        <v>NA</v>
      </c>
      <c r="L8" s="20" t="str">
        <f t="shared" si="3"/>
        <v>NA</v>
      </c>
      <c r="M8" s="40" t="str">
        <f t="shared" si="4"/>
        <v>NA</v>
      </c>
      <c r="N8" s="65" t="str">
        <f t="shared" si="4"/>
        <v>NA</v>
      </c>
      <c r="O8" s="41" t="str">
        <f t="shared" si="4"/>
        <v>NA</v>
      </c>
      <c r="P8" s="12" t="str">
        <f t="shared" si="5"/>
        <v>NA</v>
      </c>
      <c r="Q8" s="20" t="str">
        <f t="shared" si="6"/>
        <v>NA</v>
      </c>
      <c r="R8" s="26"/>
      <c r="S8" s="111">
        <f ca="1">C8/driver!$O$68</f>
        <v>0</v>
      </c>
      <c r="T8" s="112">
        <f ca="1">D8/driver!$O$67</f>
        <v>0</v>
      </c>
      <c r="U8" s="112">
        <f ca="1">E8/driver!$O$68</f>
        <v>0</v>
      </c>
      <c r="V8" s="12" t="str">
        <f t="shared" ca="1" si="7"/>
        <v>NA</v>
      </c>
      <c r="W8" s="20" t="str">
        <f t="shared" ca="1" si="8"/>
        <v>NA</v>
      </c>
      <c r="X8" s="111">
        <f ca="1">H8/driver!$O$68</f>
        <v>0</v>
      </c>
      <c r="Y8" s="112">
        <f ca="1">I8/driver!$O$67</f>
        <v>0</v>
      </c>
      <c r="Z8" s="112">
        <f ca="1">J8/driver!$O$68</f>
        <v>0</v>
      </c>
      <c r="AA8" s="12" t="str">
        <f t="shared" ca="1" si="9"/>
        <v>NA</v>
      </c>
      <c r="AB8" s="20" t="str">
        <f t="shared" ca="1" si="10"/>
        <v>NA</v>
      </c>
    </row>
    <row r="9" spans="2:28">
      <c r="B9" s="64" t="s">
        <v>4</v>
      </c>
      <c r="C9" s="111">
        <f>'Acum 12'!C9-'Acum 9'!C9</f>
        <v>0</v>
      </c>
      <c r="D9" s="112">
        <f>'Acum 12'!D9-'Acum 9'!D9</f>
        <v>0</v>
      </c>
      <c r="E9" s="112">
        <f>'Acum 12'!E9-'Acum 9'!E9</f>
        <v>0</v>
      </c>
      <c r="F9" s="12" t="str">
        <f t="shared" si="0"/>
        <v>NA</v>
      </c>
      <c r="G9" s="20" t="str">
        <f t="shared" si="1"/>
        <v>NA</v>
      </c>
      <c r="H9" s="111">
        <f>'Acum 12'!H9-'Acum 9'!H9</f>
        <v>0</v>
      </c>
      <c r="I9" s="112">
        <f>'Acum 12'!I9-'Acum 9'!I9</f>
        <v>0</v>
      </c>
      <c r="J9" s="112">
        <f>'Acum 12'!J9-'Acum 9'!J9</f>
        <v>0</v>
      </c>
      <c r="K9" s="12" t="str">
        <f t="shared" si="2"/>
        <v>NA</v>
      </c>
      <c r="L9" s="20" t="str">
        <f t="shared" si="3"/>
        <v>NA</v>
      </c>
      <c r="M9" s="40" t="str">
        <f t="shared" si="4"/>
        <v>NA</v>
      </c>
      <c r="N9" s="65" t="str">
        <f t="shared" si="4"/>
        <v>NA</v>
      </c>
      <c r="O9" s="41" t="str">
        <f t="shared" si="4"/>
        <v>NA</v>
      </c>
      <c r="P9" s="12" t="str">
        <f t="shared" si="5"/>
        <v>NA</v>
      </c>
      <c r="Q9" s="20" t="str">
        <f t="shared" si="6"/>
        <v>NA</v>
      </c>
      <c r="R9" s="26"/>
      <c r="S9" s="111">
        <f ca="1">C9/driver!$O$68</f>
        <v>0</v>
      </c>
      <c r="T9" s="112">
        <f ca="1">D9/driver!$O$67</f>
        <v>0</v>
      </c>
      <c r="U9" s="112">
        <f ca="1">E9/driver!$O$68</f>
        <v>0</v>
      </c>
      <c r="V9" s="12" t="str">
        <f t="shared" ca="1" si="7"/>
        <v>NA</v>
      </c>
      <c r="W9" s="20" t="str">
        <f t="shared" ca="1" si="8"/>
        <v>NA</v>
      </c>
      <c r="X9" s="111">
        <f ca="1">H9/driver!$O$68</f>
        <v>0</v>
      </c>
      <c r="Y9" s="112">
        <f ca="1">I9/driver!$O$67</f>
        <v>0</v>
      </c>
      <c r="Z9" s="112">
        <f ca="1">J9/driver!$O$68</f>
        <v>0</v>
      </c>
      <c r="AA9" s="12" t="str">
        <f t="shared" ca="1" si="9"/>
        <v>NA</v>
      </c>
      <c r="AB9" s="20" t="str">
        <f t="shared" ca="1" si="10"/>
        <v>NA</v>
      </c>
    </row>
    <row r="10" spans="2:28">
      <c r="B10" s="64" t="s">
        <v>1</v>
      </c>
      <c r="C10" s="111">
        <f>'Acum 12'!C10-'Acum 9'!C10</f>
        <v>0</v>
      </c>
      <c r="D10" s="112">
        <f>'Acum 12'!D10-'Acum 9'!D10</f>
        <v>0</v>
      </c>
      <c r="E10" s="112">
        <f>'Acum 12'!E10-'Acum 9'!E10</f>
        <v>0</v>
      </c>
      <c r="F10" s="12" t="str">
        <f t="shared" si="0"/>
        <v>NA</v>
      </c>
      <c r="G10" s="20" t="str">
        <f t="shared" si="1"/>
        <v>NA</v>
      </c>
      <c r="H10" s="111">
        <f>'Acum 12'!H10-'Acum 9'!H10</f>
        <v>0</v>
      </c>
      <c r="I10" s="112">
        <f>'Acum 12'!I10-'Acum 9'!I10</f>
        <v>0</v>
      </c>
      <c r="J10" s="112">
        <f>'Acum 12'!J10-'Acum 9'!J10</f>
        <v>0</v>
      </c>
      <c r="K10" s="12" t="str">
        <f t="shared" si="2"/>
        <v>NA</v>
      </c>
      <c r="L10" s="20" t="str">
        <f t="shared" si="3"/>
        <v>NA</v>
      </c>
      <c r="M10" s="40" t="str">
        <f t="shared" si="4"/>
        <v>NA</v>
      </c>
      <c r="N10" s="65" t="str">
        <f t="shared" si="4"/>
        <v>NA</v>
      </c>
      <c r="O10" s="41" t="str">
        <f t="shared" si="4"/>
        <v>NA</v>
      </c>
      <c r="P10" s="12" t="str">
        <f t="shared" si="5"/>
        <v>NA</v>
      </c>
      <c r="Q10" s="20" t="str">
        <f t="shared" si="6"/>
        <v>NA</v>
      </c>
      <c r="R10" s="26"/>
      <c r="S10" s="111">
        <f ca="1">C10/driver!$O$68</f>
        <v>0</v>
      </c>
      <c r="T10" s="112">
        <f ca="1">D10/driver!$O$67</f>
        <v>0</v>
      </c>
      <c r="U10" s="112">
        <f ca="1">E10/driver!$O$68</f>
        <v>0</v>
      </c>
      <c r="V10" s="12" t="str">
        <f t="shared" ca="1" si="7"/>
        <v>NA</v>
      </c>
      <c r="W10" s="20" t="str">
        <f t="shared" ca="1" si="8"/>
        <v>NA</v>
      </c>
      <c r="X10" s="111">
        <f ca="1">H10/driver!$O$68</f>
        <v>0</v>
      </c>
      <c r="Y10" s="112">
        <f ca="1">I10/driver!$O$67</f>
        <v>0</v>
      </c>
      <c r="Z10" s="112">
        <f ca="1">J10/driver!$O$68</f>
        <v>0</v>
      </c>
      <c r="AA10" s="12" t="str">
        <f t="shared" ca="1" si="9"/>
        <v>NA</v>
      </c>
      <c r="AB10" s="20" t="str">
        <f t="shared" ca="1" si="10"/>
        <v>NA</v>
      </c>
    </row>
    <row r="11" spans="2:28">
      <c r="B11" s="64" t="s">
        <v>2</v>
      </c>
      <c r="C11" s="111">
        <f>'Acum 12'!C11-'Acum 9'!C11</f>
        <v>0</v>
      </c>
      <c r="D11" s="112">
        <f>'Acum 12'!D11-'Acum 9'!D11</f>
        <v>0</v>
      </c>
      <c r="E11" s="112">
        <f>'Acum 12'!E11-'Acum 9'!E11</f>
        <v>0</v>
      </c>
      <c r="F11" s="12" t="str">
        <f t="shared" si="0"/>
        <v>NA</v>
      </c>
      <c r="G11" s="20" t="str">
        <f t="shared" si="1"/>
        <v>NA</v>
      </c>
      <c r="H11" s="111">
        <f>'Acum 12'!H11-'Acum 9'!H11</f>
        <v>0</v>
      </c>
      <c r="I11" s="112">
        <f>'Acum 12'!I11-'Acum 9'!I11</f>
        <v>0</v>
      </c>
      <c r="J11" s="112">
        <f>'Acum 12'!J11-'Acum 9'!J11</f>
        <v>0</v>
      </c>
      <c r="K11" s="12" t="str">
        <f t="shared" si="2"/>
        <v>NA</v>
      </c>
      <c r="L11" s="20" t="str">
        <f t="shared" si="3"/>
        <v>NA</v>
      </c>
      <c r="M11" s="40" t="str">
        <f t="shared" si="4"/>
        <v>NA</v>
      </c>
      <c r="N11" s="65" t="str">
        <f t="shared" si="4"/>
        <v>NA</v>
      </c>
      <c r="O11" s="41" t="str">
        <f t="shared" si="4"/>
        <v>NA</v>
      </c>
      <c r="P11" s="12" t="str">
        <f t="shared" si="5"/>
        <v>NA</v>
      </c>
      <c r="Q11" s="20" t="str">
        <f t="shared" si="6"/>
        <v>NA</v>
      </c>
      <c r="R11" s="26"/>
      <c r="S11" s="111">
        <f ca="1">C11/driver!$O$68</f>
        <v>0</v>
      </c>
      <c r="T11" s="112">
        <f ca="1">D11/driver!$O$67</f>
        <v>0</v>
      </c>
      <c r="U11" s="112">
        <f ca="1">E11/driver!$O$68</f>
        <v>0</v>
      </c>
      <c r="V11" s="12" t="str">
        <f t="shared" ca="1" si="7"/>
        <v>NA</v>
      </c>
      <c r="W11" s="20" t="str">
        <f t="shared" ca="1" si="8"/>
        <v>NA</v>
      </c>
      <c r="X11" s="111">
        <f ca="1">H11/driver!$O$68</f>
        <v>0</v>
      </c>
      <c r="Y11" s="112">
        <f ca="1">I11/driver!$O$67</f>
        <v>0</v>
      </c>
      <c r="Z11" s="112">
        <f ca="1">J11/driver!$O$68</f>
        <v>0</v>
      </c>
      <c r="AA11" s="12" t="str">
        <f t="shared" ca="1" si="9"/>
        <v>NA</v>
      </c>
      <c r="AB11" s="20" t="str">
        <f t="shared" ca="1" si="10"/>
        <v>NA</v>
      </c>
    </row>
    <row r="12" spans="2:28">
      <c r="B12" s="64" t="s">
        <v>3</v>
      </c>
      <c r="C12" s="111">
        <f>'Acum 12'!C12-'Acum 9'!C12</f>
        <v>0</v>
      </c>
      <c r="D12" s="112">
        <f>'Acum 12'!D12-'Acum 9'!D12</f>
        <v>0</v>
      </c>
      <c r="E12" s="112">
        <f>'Acum 12'!E12-'Acum 9'!E12</f>
        <v>0</v>
      </c>
      <c r="F12" s="12" t="str">
        <f t="shared" si="0"/>
        <v>NA</v>
      </c>
      <c r="G12" s="20" t="str">
        <f t="shared" si="1"/>
        <v>NA</v>
      </c>
      <c r="H12" s="111">
        <f>'Acum 12'!H12-'Acum 9'!H12</f>
        <v>0</v>
      </c>
      <c r="I12" s="112">
        <f>'Acum 12'!I12-'Acum 9'!I12</f>
        <v>0</v>
      </c>
      <c r="J12" s="112">
        <f>'Acum 12'!J12-'Acum 9'!J12</f>
        <v>0</v>
      </c>
      <c r="K12" s="12" t="str">
        <f t="shared" si="2"/>
        <v>NA</v>
      </c>
      <c r="L12" s="20" t="str">
        <f t="shared" si="3"/>
        <v>NA</v>
      </c>
      <c r="M12" s="40" t="str">
        <f t="shared" si="4"/>
        <v>NA</v>
      </c>
      <c r="N12" s="65" t="str">
        <f t="shared" si="4"/>
        <v>NA</v>
      </c>
      <c r="O12" s="41" t="str">
        <f t="shared" si="4"/>
        <v>NA</v>
      </c>
      <c r="P12" s="12" t="str">
        <f t="shared" si="5"/>
        <v>NA</v>
      </c>
      <c r="Q12" s="20" t="str">
        <f t="shared" si="6"/>
        <v>NA</v>
      </c>
      <c r="R12" s="26"/>
      <c r="S12" s="111">
        <f ca="1">C12/driver!$O$68</f>
        <v>0</v>
      </c>
      <c r="T12" s="112">
        <f ca="1">D12/driver!$O$67</f>
        <v>0</v>
      </c>
      <c r="U12" s="112">
        <f ca="1">E12/driver!$O$68</f>
        <v>0</v>
      </c>
      <c r="V12" s="12" t="str">
        <f t="shared" ca="1" si="7"/>
        <v>NA</v>
      </c>
      <c r="W12" s="20" t="str">
        <f t="shared" ca="1" si="8"/>
        <v>NA</v>
      </c>
      <c r="X12" s="111">
        <f ca="1">H12/driver!$O$68</f>
        <v>0</v>
      </c>
      <c r="Y12" s="112">
        <f ca="1">I12/driver!$O$67</f>
        <v>0</v>
      </c>
      <c r="Z12" s="112">
        <f ca="1">J12/driver!$O$68</f>
        <v>0</v>
      </c>
      <c r="AA12" s="12" t="str">
        <f t="shared" ca="1" si="9"/>
        <v>NA</v>
      </c>
      <c r="AB12" s="20" t="str">
        <f t="shared" ca="1" si="10"/>
        <v>NA</v>
      </c>
    </row>
    <row r="13" spans="2:28" ht="15.75" thickBot="1">
      <c r="B13" s="66" t="s">
        <v>6</v>
      </c>
      <c r="C13" s="113">
        <f>'Acum 12'!C13-'Acum 9'!C13</f>
        <v>0</v>
      </c>
      <c r="D13" s="114">
        <f>'Acum 12'!D13-'Acum 9'!D13</f>
        <v>0</v>
      </c>
      <c r="E13" s="114">
        <f>'Acum 12'!E13-'Acum 9'!E13</f>
        <v>0</v>
      </c>
      <c r="F13" s="11" t="str">
        <f t="shared" si="0"/>
        <v>NA</v>
      </c>
      <c r="G13" s="21" t="str">
        <f t="shared" si="1"/>
        <v>NA</v>
      </c>
      <c r="H13" s="113">
        <f>'Acum 12'!H13-'Acum 9'!H13</f>
        <v>0</v>
      </c>
      <c r="I13" s="114">
        <f>'Acum 12'!I13-'Acum 9'!I13</f>
        <v>0</v>
      </c>
      <c r="J13" s="114">
        <f>'Acum 12'!J13-'Acum 9'!J13</f>
        <v>0</v>
      </c>
      <c r="K13" s="11" t="str">
        <f t="shared" si="2"/>
        <v>NA</v>
      </c>
      <c r="L13" s="21" t="str">
        <f t="shared" si="3"/>
        <v>NA</v>
      </c>
      <c r="M13" s="42" t="str">
        <f t="shared" si="4"/>
        <v>NA</v>
      </c>
      <c r="N13" s="67" t="str">
        <f t="shared" si="4"/>
        <v>NA</v>
      </c>
      <c r="O13" s="43" t="str">
        <f t="shared" si="4"/>
        <v>NA</v>
      </c>
      <c r="P13" s="11" t="str">
        <f t="shared" si="5"/>
        <v>NA</v>
      </c>
      <c r="Q13" s="21" t="str">
        <f t="shared" si="6"/>
        <v>NA</v>
      </c>
      <c r="R13" s="28"/>
      <c r="S13" s="111">
        <f ca="1">C13/driver!$O$68</f>
        <v>0</v>
      </c>
      <c r="T13" s="112">
        <f ca="1">D13/driver!$O$67</f>
        <v>0</v>
      </c>
      <c r="U13" s="112">
        <f ca="1">E13/driver!$O$68</f>
        <v>0</v>
      </c>
      <c r="V13" s="11" t="str">
        <f t="shared" ca="1" si="7"/>
        <v>NA</v>
      </c>
      <c r="W13" s="21" t="str">
        <f t="shared" ca="1" si="8"/>
        <v>NA</v>
      </c>
      <c r="X13" s="111">
        <f ca="1">H13/driver!$O$68</f>
        <v>0</v>
      </c>
      <c r="Y13" s="112">
        <f ca="1">I13/driver!$O$67</f>
        <v>0</v>
      </c>
      <c r="Z13" s="112">
        <f ca="1">J13/driver!$O$68</f>
        <v>0</v>
      </c>
      <c r="AA13" s="11" t="str">
        <f t="shared" ca="1" si="9"/>
        <v>NA</v>
      </c>
      <c r="AB13" s="21" t="str">
        <f t="shared" ca="1" si="10"/>
        <v>NA</v>
      </c>
    </row>
    <row r="14" spans="2:28" s="2" customFormat="1" ht="15.75" thickTop="1">
      <c r="B14" s="68" t="s">
        <v>7</v>
      </c>
      <c r="C14" s="115">
        <f>SUM(C7:C13)</f>
        <v>0</v>
      </c>
      <c r="D14" s="116">
        <f>SUM(D7:D13)</f>
        <v>0</v>
      </c>
      <c r="E14" s="116">
        <f>SUM(E7:E13)</f>
        <v>0</v>
      </c>
      <c r="F14" s="22" t="str">
        <f t="shared" si="0"/>
        <v>NA</v>
      </c>
      <c r="G14" s="23" t="str">
        <f t="shared" si="1"/>
        <v>NA</v>
      </c>
      <c r="H14" s="115">
        <f>SUM(H7:H13)</f>
        <v>0</v>
      </c>
      <c r="I14" s="116">
        <f>SUM(I7:I13)</f>
        <v>0</v>
      </c>
      <c r="J14" s="116">
        <f>SUM(J7:J13)</f>
        <v>0</v>
      </c>
      <c r="K14" s="22" t="str">
        <f t="shared" si="2"/>
        <v>NA</v>
      </c>
      <c r="L14" s="23" t="str">
        <f t="shared" si="3"/>
        <v>NA</v>
      </c>
      <c r="M14" s="44" t="str">
        <f t="shared" si="4"/>
        <v>NA</v>
      </c>
      <c r="N14" s="45" t="str">
        <f t="shared" si="4"/>
        <v>NA</v>
      </c>
      <c r="O14" s="45" t="str">
        <f t="shared" si="4"/>
        <v>NA</v>
      </c>
      <c r="P14" s="22" t="str">
        <f t="shared" si="5"/>
        <v>NA</v>
      </c>
      <c r="Q14" s="23" t="str">
        <f t="shared" si="6"/>
        <v>NA</v>
      </c>
      <c r="R14" s="70"/>
      <c r="S14" s="117">
        <f ca="1">C14/driver!$O$68</f>
        <v>0</v>
      </c>
      <c r="T14" s="117">
        <f ca="1">D14/driver!$O$67</f>
        <v>0</v>
      </c>
      <c r="U14" s="117">
        <f ca="1">E14/driver!$O$68</f>
        <v>0</v>
      </c>
      <c r="V14" s="22" t="str">
        <f t="shared" ca="1" si="7"/>
        <v>NA</v>
      </c>
      <c r="W14" s="23" t="str">
        <f t="shared" ca="1" si="8"/>
        <v>NA</v>
      </c>
      <c r="X14" s="117">
        <f ca="1">H14/driver!$O$68</f>
        <v>0</v>
      </c>
      <c r="Y14" s="117">
        <f ca="1">I14/driver!$O$67</f>
        <v>0</v>
      </c>
      <c r="Z14" s="117">
        <f ca="1">J14/driver!$O$68</f>
        <v>0</v>
      </c>
      <c r="AA14" s="22" t="str">
        <f t="shared" ca="1" si="9"/>
        <v>NA</v>
      </c>
      <c r="AB14" s="23" t="str">
        <f t="shared" ca="1" si="10"/>
        <v>NA</v>
      </c>
    </row>
    <row r="16" spans="2:28">
      <c r="B16" s="55" t="s">
        <v>39</v>
      </c>
      <c r="C16" s="56" t="s">
        <v>33</v>
      </c>
      <c r="D16" s="57"/>
      <c r="E16" s="57"/>
      <c r="F16" s="57"/>
      <c r="G16" s="58"/>
      <c r="H16" s="56" t="s">
        <v>26</v>
      </c>
      <c r="I16" s="57"/>
      <c r="J16" s="57"/>
      <c r="K16" s="57"/>
      <c r="L16" s="58"/>
      <c r="M16" s="56" t="s">
        <v>34</v>
      </c>
      <c r="N16" s="16"/>
      <c r="O16" s="16"/>
      <c r="P16" s="16"/>
      <c r="Q16" s="17"/>
      <c r="R16" s="70"/>
      <c r="S16" s="59" t="s">
        <v>28</v>
      </c>
      <c r="T16" s="57"/>
      <c r="U16" s="57"/>
      <c r="V16" s="57"/>
      <c r="W16" s="58"/>
      <c r="X16" s="56" t="s">
        <v>29</v>
      </c>
      <c r="Y16" s="57"/>
      <c r="Z16" s="57"/>
      <c r="AA16" s="57"/>
      <c r="AB16" s="58"/>
    </row>
    <row r="17" spans="2:28" s="6" customFormat="1" ht="12.75">
      <c r="B17" s="60" t="s">
        <v>9</v>
      </c>
      <c r="C17" s="61">
        <v>2014</v>
      </c>
      <c r="D17" s="62">
        <v>2013</v>
      </c>
      <c r="E17" s="62" t="s">
        <v>42</v>
      </c>
      <c r="F17" s="62" t="s">
        <v>30</v>
      </c>
      <c r="G17" s="63" t="s">
        <v>31</v>
      </c>
      <c r="H17" s="61">
        <v>2014</v>
      </c>
      <c r="I17" s="62">
        <v>2013</v>
      </c>
      <c r="J17" s="62" t="s">
        <v>42</v>
      </c>
      <c r="K17" s="62" t="s">
        <v>30</v>
      </c>
      <c r="L17" s="63" t="s">
        <v>31</v>
      </c>
      <c r="M17" s="61">
        <v>2014</v>
      </c>
      <c r="N17" s="62">
        <v>2013</v>
      </c>
      <c r="O17" s="62" t="s">
        <v>42</v>
      </c>
      <c r="P17" s="62" t="s">
        <v>30</v>
      </c>
      <c r="Q17" s="63" t="s">
        <v>31</v>
      </c>
      <c r="R17" s="70"/>
      <c r="S17" s="61">
        <v>2014</v>
      </c>
      <c r="T17" s="62">
        <v>2013</v>
      </c>
      <c r="U17" s="62" t="s">
        <v>42</v>
      </c>
      <c r="V17" s="62" t="s">
        <v>30</v>
      </c>
      <c r="W17" s="63" t="s">
        <v>31</v>
      </c>
      <c r="X17" s="61">
        <v>2014</v>
      </c>
      <c r="Y17" s="62">
        <v>2013</v>
      </c>
      <c r="Z17" s="62" t="s">
        <v>42</v>
      </c>
      <c r="AA17" s="62" t="s">
        <v>30</v>
      </c>
      <c r="AB17" s="63" t="s">
        <v>31</v>
      </c>
    </row>
    <row r="18" spans="2:28">
      <c r="B18" s="64" t="s">
        <v>5</v>
      </c>
      <c r="C18" s="111">
        <f>'Acum 12'!C18-'Acum 9'!C18</f>
        <v>0</v>
      </c>
      <c r="D18" s="110">
        <f>'Acum 12'!D18-'Acum 9'!D18</f>
        <v>0</v>
      </c>
      <c r="E18" s="112">
        <f>'Acum 12'!E18-'Acum 9'!E18</f>
        <v>0</v>
      </c>
      <c r="F18" s="12" t="str">
        <f t="shared" ref="F18:F25" si="11">IF(E184,"NA",IF(ISERROR(C18/E18),"NA",IF((C18/E18)&gt;200%,"NA",IF((C18/E18)&lt;-200%,"NA",(C18/E18)))))</f>
        <v>NA</v>
      </c>
      <c r="G18" s="20" t="str">
        <f t="shared" ref="G18:G25" si="12">IF(D18=0,"NA",IF(ISERROR(C18/D18-1),"NA",IF((C18/D18-1)&gt;200%,"NA",IF((C18/D18-1)&lt;-200%,"NA",(C18/D18-1)))))</f>
        <v>NA</v>
      </c>
      <c r="H18" s="111">
        <f>'Acum 12'!H18-'Acum 9'!H18</f>
        <v>0</v>
      </c>
      <c r="I18" s="112">
        <f>'Acum 12'!I18-'Acum 9'!I18</f>
        <v>0</v>
      </c>
      <c r="J18" s="112">
        <f>'Acum 12'!J18-'Acum 9'!J18</f>
        <v>0</v>
      </c>
      <c r="K18" s="97" t="str">
        <f t="shared" ref="K18:K25" si="13">IF(J184,"NA",IF(ISERROR(H18/J18),"NA",IF((H18/J18)&gt;200%,"NA",IF((H18/J18)&lt;-200%,"NA",(H18/J18)))))</f>
        <v>NA</v>
      </c>
      <c r="L18" s="20" t="str">
        <f t="shared" ref="L18:L25" si="14">IF(I18=0,"NA",IF(ISERROR(H18/I18-1),"NA",IF((H18/I18-1)&gt;200%,"NA",IF((H18/I18-1)&lt;-200%,"NA",(H18/I18-1)))))</f>
        <v>NA</v>
      </c>
      <c r="M18" s="40" t="str">
        <f t="shared" ref="M18:O25" si="15">IF(ISERROR(C18/H18),"NA",(C18/H18))</f>
        <v>NA</v>
      </c>
      <c r="N18" s="41" t="str">
        <f t="shared" si="15"/>
        <v>NA</v>
      </c>
      <c r="O18" s="153" t="str">
        <f t="shared" si="15"/>
        <v>NA</v>
      </c>
      <c r="P18" s="97" t="str">
        <f t="shared" ref="P18:P25" si="16">IF(O174,"NA",IF(ISERROR(M18/O18),"NA",IF((M18/O18)&gt;200%,"NA",IF((M18/O18)&lt;-200%,"NA",(M18/O18)))))</f>
        <v>NA</v>
      </c>
      <c r="Q18" s="20" t="str">
        <f t="shared" ref="Q18:Q25" si="17">IF(N18=0,"NA",IF(ISERROR(M18/N18-1),"NA",IF((M18/N18-1)&gt;200%,"NA",IF((M18/N18-1)&lt;-200%,"NA",(M18/N18-1)))))</f>
        <v>NA</v>
      </c>
      <c r="R18" s="26"/>
      <c r="S18" s="121">
        <f ca="1">C18/driver!$O$68</f>
        <v>0</v>
      </c>
      <c r="T18" s="122">
        <f ca="1">D18/driver!$O$67</f>
        <v>0</v>
      </c>
      <c r="U18" s="122">
        <f ca="1">E18/driver!$O$68</f>
        <v>0</v>
      </c>
      <c r="V18" s="12" t="str">
        <f t="shared" ref="V18:V25" ca="1" si="18">IF(U184,"NA",IF(ISERROR(S18/U18),"NA",IF((S18/U18)&gt;200%,"NA",IF((S18/U18)&lt;-200%,"NA",(S18/U18)))))</f>
        <v>NA</v>
      </c>
      <c r="W18" s="20" t="str">
        <f t="shared" ref="W18:W25" ca="1" si="19">IF(T18=0,"NA",IF(ISERROR(S18/T18-1),"NA",IF((S18/T18-1)&gt;200%,"NA",IF((S18/T18-1)&lt;-200%,"NA",(S18/T18-1)))))</f>
        <v>NA</v>
      </c>
      <c r="X18" s="121">
        <f ca="1">H18/driver!$O$68</f>
        <v>0</v>
      </c>
      <c r="Y18" s="122">
        <f ca="1">I18/driver!$O$67</f>
        <v>0</v>
      </c>
      <c r="Z18" s="122">
        <f ca="1">J18/driver!$O$68</f>
        <v>0</v>
      </c>
      <c r="AA18" s="97" t="str">
        <f t="shared" ref="AA18:AA25" ca="1" si="20">IF(Z184,"NA",IF(ISERROR(X18/Z18),"NA",IF((X18/Z18)&gt;200%,"NA",IF((X18/Z18)&lt;-200%,"NA",(X18/Z18)))))</f>
        <v>NA</v>
      </c>
      <c r="AB18" s="20" t="str">
        <f t="shared" ref="AB18:AB25" ca="1" si="21">IF(Y18=0,"NA",IF(ISERROR(X18/Y18-1),"NA",IF((X18/Y18-1)&gt;200%,"NA",IF((X18/Y18-1)&lt;-200%,"NA",(X18/Y18-1)))))</f>
        <v>NA</v>
      </c>
    </row>
    <row r="19" spans="2:28">
      <c r="B19" s="64" t="s">
        <v>0</v>
      </c>
      <c r="C19" s="111">
        <f>'Acum 12'!C19-'Acum 9'!C19</f>
        <v>0</v>
      </c>
      <c r="D19" s="112">
        <f>'Acum 12'!D19-'Acum 9'!D19</f>
        <v>0</v>
      </c>
      <c r="E19" s="112">
        <f>'Acum 12'!E19-'Acum 9'!E19</f>
        <v>0</v>
      </c>
      <c r="F19" s="12" t="str">
        <f t="shared" si="11"/>
        <v>NA</v>
      </c>
      <c r="G19" s="20" t="str">
        <f t="shared" si="12"/>
        <v>NA</v>
      </c>
      <c r="H19" s="111">
        <f>'Acum 12'!H19-'Acum 9'!H19</f>
        <v>0</v>
      </c>
      <c r="I19" s="112">
        <f>'Acum 12'!I19-'Acum 9'!I19</f>
        <v>0</v>
      </c>
      <c r="J19" s="112">
        <f>'Acum 12'!J19-'Acum 9'!J19</f>
        <v>0</v>
      </c>
      <c r="K19" s="12" t="str">
        <f t="shared" si="13"/>
        <v>NA</v>
      </c>
      <c r="L19" s="20" t="str">
        <f t="shared" si="14"/>
        <v>NA</v>
      </c>
      <c r="M19" s="40" t="str">
        <f t="shared" si="15"/>
        <v>NA</v>
      </c>
      <c r="N19" s="65" t="str">
        <f t="shared" si="15"/>
        <v>NA</v>
      </c>
      <c r="O19" s="41" t="str">
        <f t="shared" si="15"/>
        <v>NA</v>
      </c>
      <c r="P19" s="12" t="str">
        <f t="shared" si="16"/>
        <v>NA</v>
      </c>
      <c r="Q19" s="20" t="str">
        <f t="shared" si="17"/>
        <v>NA</v>
      </c>
      <c r="R19" s="26"/>
      <c r="S19" s="121">
        <f ca="1">C19/driver!$O$68</f>
        <v>0</v>
      </c>
      <c r="T19" s="122">
        <f ca="1">D19/driver!$O$67</f>
        <v>0</v>
      </c>
      <c r="U19" s="122">
        <f ca="1">E19/driver!$O$68</f>
        <v>0</v>
      </c>
      <c r="V19" s="12" t="str">
        <f t="shared" ca="1" si="18"/>
        <v>NA</v>
      </c>
      <c r="W19" s="20" t="str">
        <f t="shared" ca="1" si="19"/>
        <v>NA</v>
      </c>
      <c r="X19" s="121">
        <f ca="1">H19/driver!$O$68</f>
        <v>0</v>
      </c>
      <c r="Y19" s="122">
        <f ca="1">I19/driver!$O$67</f>
        <v>0</v>
      </c>
      <c r="Z19" s="122">
        <f ca="1">J19/driver!$O$68</f>
        <v>0</v>
      </c>
      <c r="AA19" s="12" t="str">
        <f t="shared" ca="1" si="20"/>
        <v>NA</v>
      </c>
      <c r="AB19" s="20" t="str">
        <f t="shared" ca="1" si="21"/>
        <v>NA</v>
      </c>
    </row>
    <row r="20" spans="2:28">
      <c r="B20" s="64" t="s">
        <v>4</v>
      </c>
      <c r="C20" s="111">
        <f>'Acum 12'!C20-'Acum 9'!C20</f>
        <v>0</v>
      </c>
      <c r="D20" s="112">
        <f>'Acum 12'!D20-'Acum 9'!D20</f>
        <v>0</v>
      </c>
      <c r="E20" s="112">
        <f>'Acum 12'!E20-'Acum 9'!E20</f>
        <v>0</v>
      </c>
      <c r="F20" s="97" t="str">
        <f t="shared" si="11"/>
        <v>NA</v>
      </c>
      <c r="G20" s="96" t="str">
        <f t="shared" si="12"/>
        <v>NA</v>
      </c>
      <c r="H20" s="111">
        <f>'Acum 12'!H20-'Acum 9'!H20</f>
        <v>0</v>
      </c>
      <c r="I20" s="112">
        <f>'Acum 12'!I20-'Acum 9'!I20</f>
        <v>0</v>
      </c>
      <c r="J20" s="112">
        <f>'Acum 12'!J20-'Acum 9'!J20</f>
        <v>0</v>
      </c>
      <c r="K20" s="97" t="str">
        <f t="shared" si="13"/>
        <v>NA</v>
      </c>
      <c r="L20" s="20" t="str">
        <f t="shared" si="14"/>
        <v>NA</v>
      </c>
      <c r="M20" s="40" t="str">
        <f t="shared" si="15"/>
        <v>NA</v>
      </c>
      <c r="N20" s="65" t="str">
        <f t="shared" si="15"/>
        <v>NA</v>
      </c>
      <c r="O20" s="104" t="str">
        <f t="shared" si="15"/>
        <v>NA</v>
      </c>
      <c r="P20" s="97" t="str">
        <f t="shared" si="16"/>
        <v>NA</v>
      </c>
      <c r="Q20" s="96" t="str">
        <f t="shared" si="17"/>
        <v>NA</v>
      </c>
      <c r="R20" s="26"/>
      <c r="S20" s="121">
        <f ca="1">C20/driver!$O$68</f>
        <v>0</v>
      </c>
      <c r="T20" s="122">
        <f ca="1">D20/driver!$O$67</f>
        <v>0</v>
      </c>
      <c r="U20" s="122">
        <f ca="1">E20/driver!$O$68</f>
        <v>0</v>
      </c>
      <c r="V20" s="97" t="str">
        <f t="shared" ca="1" si="18"/>
        <v>NA</v>
      </c>
      <c r="W20" s="96" t="str">
        <f t="shared" ca="1" si="19"/>
        <v>NA</v>
      </c>
      <c r="X20" s="121">
        <f ca="1">H20/driver!$O$68</f>
        <v>0</v>
      </c>
      <c r="Y20" s="122">
        <f ca="1">I20/driver!$O$67</f>
        <v>0</v>
      </c>
      <c r="Z20" s="122">
        <f ca="1">J20/driver!$O$68</f>
        <v>0</v>
      </c>
      <c r="AA20" s="97" t="str">
        <f t="shared" ca="1" si="20"/>
        <v>NA</v>
      </c>
      <c r="AB20" s="20" t="str">
        <f t="shared" ca="1" si="21"/>
        <v>NA</v>
      </c>
    </row>
    <row r="21" spans="2:28">
      <c r="B21" s="64" t="s">
        <v>1</v>
      </c>
      <c r="C21" s="111">
        <f>'Acum 12'!C21-'Acum 9'!C21</f>
        <v>0</v>
      </c>
      <c r="D21" s="112">
        <f>'Acum 12'!D21-'Acum 9'!D21</f>
        <v>0</v>
      </c>
      <c r="E21" s="112">
        <f>'Acum 12'!E21-'Acum 9'!E21</f>
        <v>0</v>
      </c>
      <c r="F21" s="97" t="str">
        <f t="shared" si="11"/>
        <v>NA</v>
      </c>
      <c r="G21" s="96" t="str">
        <f t="shared" si="12"/>
        <v>NA</v>
      </c>
      <c r="H21" s="111">
        <f>'Acum 12'!H21-'Acum 9'!H21</f>
        <v>0</v>
      </c>
      <c r="I21" s="112">
        <f>'Acum 12'!I21-'Acum 9'!I21</f>
        <v>0</v>
      </c>
      <c r="J21" s="112">
        <f>'Acum 12'!J21-'Acum 9'!J21</f>
        <v>0</v>
      </c>
      <c r="K21" s="97" t="str">
        <f t="shared" si="13"/>
        <v>NA</v>
      </c>
      <c r="L21" s="20" t="str">
        <f t="shared" si="14"/>
        <v>NA</v>
      </c>
      <c r="M21" s="40" t="str">
        <f t="shared" si="15"/>
        <v>NA</v>
      </c>
      <c r="N21" s="65" t="str">
        <f t="shared" si="15"/>
        <v>NA</v>
      </c>
      <c r="O21" s="104" t="str">
        <f t="shared" si="15"/>
        <v>NA</v>
      </c>
      <c r="P21" s="97" t="str">
        <f t="shared" si="16"/>
        <v>NA</v>
      </c>
      <c r="Q21" s="96" t="str">
        <f t="shared" si="17"/>
        <v>NA</v>
      </c>
      <c r="R21" s="26"/>
      <c r="S21" s="121">
        <f ca="1">C21/driver!$O$68</f>
        <v>0</v>
      </c>
      <c r="T21" s="122">
        <f ca="1">D21/driver!$O$67</f>
        <v>0</v>
      </c>
      <c r="U21" s="122">
        <f ca="1">E21/driver!$O$68</f>
        <v>0</v>
      </c>
      <c r="V21" s="97" t="str">
        <f t="shared" ca="1" si="18"/>
        <v>NA</v>
      </c>
      <c r="W21" s="96" t="str">
        <f t="shared" ca="1" si="19"/>
        <v>NA</v>
      </c>
      <c r="X21" s="121">
        <f ca="1">H21/driver!$O$68</f>
        <v>0</v>
      </c>
      <c r="Y21" s="122">
        <f ca="1">I21/driver!$O$67</f>
        <v>0</v>
      </c>
      <c r="Z21" s="122">
        <f ca="1">J21/driver!$O$68</f>
        <v>0</v>
      </c>
      <c r="AA21" s="97" t="str">
        <f t="shared" ca="1" si="20"/>
        <v>NA</v>
      </c>
      <c r="AB21" s="20" t="str">
        <f t="shared" ca="1" si="21"/>
        <v>NA</v>
      </c>
    </row>
    <row r="22" spans="2:28">
      <c r="B22" s="64" t="s">
        <v>2</v>
      </c>
      <c r="C22" s="111">
        <f>'Acum 12'!C22-'Acum 9'!C22</f>
        <v>0</v>
      </c>
      <c r="D22" s="112">
        <f>'Acum 12'!D22-'Acum 9'!D22</f>
        <v>0</v>
      </c>
      <c r="E22" s="112">
        <f>'Acum 12'!E22-'Acum 9'!E22</f>
        <v>0</v>
      </c>
      <c r="F22" s="97" t="str">
        <f t="shared" si="11"/>
        <v>NA</v>
      </c>
      <c r="G22" s="96" t="str">
        <f t="shared" si="12"/>
        <v>NA</v>
      </c>
      <c r="H22" s="111">
        <f>'Acum 12'!H22-'Acum 9'!H22</f>
        <v>0</v>
      </c>
      <c r="I22" s="112">
        <f>'Acum 12'!I22-'Acum 9'!I22</f>
        <v>0</v>
      </c>
      <c r="J22" s="112">
        <f>'Acum 12'!J22-'Acum 9'!J22</f>
        <v>0</v>
      </c>
      <c r="K22" s="97" t="str">
        <f t="shared" si="13"/>
        <v>NA</v>
      </c>
      <c r="L22" s="20" t="str">
        <f t="shared" si="14"/>
        <v>NA</v>
      </c>
      <c r="M22" s="40" t="str">
        <f t="shared" si="15"/>
        <v>NA</v>
      </c>
      <c r="N22" s="65" t="str">
        <f t="shared" si="15"/>
        <v>NA</v>
      </c>
      <c r="O22" s="104" t="str">
        <f t="shared" si="15"/>
        <v>NA</v>
      </c>
      <c r="P22" s="97" t="str">
        <f t="shared" si="16"/>
        <v>NA</v>
      </c>
      <c r="Q22" s="20" t="str">
        <f t="shared" si="17"/>
        <v>NA</v>
      </c>
      <c r="R22" s="26"/>
      <c r="S22" s="121">
        <f ca="1">C22/driver!$O$68</f>
        <v>0</v>
      </c>
      <c r="T22" s="122">
        <f ca="1">D22/driver!$O$67</f>
        <v>0</v>
      </c>
      <c r="U22" s="122">
        <f ca="1">E22/driver!$O$68</f>
        <v>0</v>
      </c>
      <c r="V22" s="97" t="str">
        <f t="shared" ca="1" si="18"/>
        <v>NA</v>
      </c>
      <c r="W22" s="20" t="str">
        <f t="shared" ca="1" si="19"/>
        <v>NA</v>
      </c>
      <c r="X22" s="121">
        <f ca="1">H22/driver!$O$68</f>
        <v>0</v>
      </c>
      <c r="Y22" s="122">
        <f ca="1">I22/driver!$O$67</f>
        <v>0</v>
      </c>
      <c r="Z22" s="122">
        <f ca="1">J22/driver!$O$68</f>
        <v>0</v>
      </c>
      <c r="AA22" s="97" t="str">
        <f t="shared" ca="1" si="20"/>
        <v>NA</v>
      </c>
      <c r="AB22" s="20" t="str">
        <f t="shared" ca="1" si="21"/>
        <v>NA</v>
      </c>
    </row>
    <row r="23" spans="2:28" ht="15.75" thickBot="1">
      <c r="B23" s="105" t="s">
        <v>3</v>
      </c>
      <c r="C23" s="113">
        <f>'Acum 12'!C23-'Acum 9'!C23</f>
        <v>0</v>
      </c>
      <c r="D23" s="114">
        <f>'Acum 12'!D23-'Acum 9'!D23</f>
        <v>0</v>
      </c>
      <c r="E23" s="114">
        <f>'Acum 12'!E23-'Acum 9'!E23</f>
        <v>0</v>
      </c>
      <c r="F23" s="11" t="str">
        <f t="shared" si="11"/>
        <v>NA</v>
      </c>
      <c r="G23" s="21" t="str">
        <f t="shared" si="12"/>
        <v>NA</v>
      </c>
      <c r="H23" s="113">
        <f>'Acum 12'!H23-'Acum 9'!H23</f>
        <v>0</v>
      </c>
      <c r="I23" s="114">
        <f>'Acum 12'!I23-'Acum 9'!I23</f>
        <v>0</v>
      </c>
      <c r="J23" s="114">
        <f>'Acum 12'!J23-'Acum 9'!J23</f>
        <v>0</v>
      </c>
      <c r="K23" s="11" t="str">
        <f t="shared" si="13"/>
        <v>NA</v>
      </c>
      <c r="L23" s="21" t="str">
        <f t="shared" si="14"/>
        <v>NA</v>
      </c>
      <c r="M23" s="42" t="str">
        <f t="shared" si="15"/>
        <v>NA</v>
      </c>
      <c r="N23" s="67" t="str">
        <f t="shared" si="15"/>
        <v>NA</v>
      </c>
      <c r="O23" s="43" t="str">
        <f t="shared" si="15"/>
        <v>NA</v>
      </c>
      <c r="P23" s="11" t="str">
        <f t="shared" si="16"/>
        <v>NA</v>
      </c>
      <c r="Q23" s="21" t="str">
        <f t="shared" si="17"/>
        <v>NA</v>
      </c>
      <c r="R23" s="26"/>
      <c r="S23" s="121">
        <f ca="1">C23/driver!$O$68</f>
        <v>0</v>
      </c>
      <c r="T23" s="122">
        <f ca="1">D23/driver!$O$67</f>
        <v>0</v>
      </c>
      <c r="U23" s="122">
        <f ca="1">E23/driver!$O$68</f>
        <v>0</v>
      </c>
      <c r="V23" s="11" t="str">
        <f t="shared" ca="1" si="18"/>
        <v>NA</v>
      </c>
      <c r="W23" s="21" t="str">
        <f t="shared" ca="1" si="19"/>
        <v>NA</v>
      </c>
      <c r="X23" s="124">
        <f ca="1">H23/driver!$O$68</f>
        <v>0</v>
      </c>
      <c r="Y23" s="125">
        <f ca="1">I23/driver!$O$67</f>
        <v>0</v>
      </c>
      <c r="Z23" s="125">
        <f ca="1">J23/driver!$O$68</f>
        <v>0</v>
      </c>
      <c r="AA23" s="11" t="str">
        <f t="shared" ca="1" si="20"/>
        <v>NA</v>
      </c>
      <c r="AB23" s="21" t="str">
        <f t="shared" ca="1" si="21"/>
        <v>NA</v>
      </c>
    </row>
    <row r="24" spans="2:28" ht="16.5" hidden="1" thickTop="1" thickBot="1">
      <c r="B24" s="66" t="s">
        <v>6</v>
      </c>
      <c r="C24" s="113">
        <v>0</v>
      </c>
      <c r="D24" s="114">
        <v>0</v>
      </c>
      <c r="E24" s="114">
        <v>0</v>
      </c>
      <c r="F24" s="11" t="str">
        <f t="shared" si="11"/>
        <v>NA</v>
      </c>
      <c r="G24" s="21" t="str">
        <f t="shared" si="12"/>
        <v>NA</v>
      </c>
      <c r="H24" s="113">
        <v>0</v>
      </c>
      <c r="I24" s="114">
        <v>0</v>
      </c>
      <c r="J24" s="114">
        <v>0</v>
      </c>
      <c r="K24" s="11" t="str">
        <f t="shared" si="13"/>
        <v>NA</v>
      </c>
      <c r="L24" s="21" t="str">
        <f t="shared" si="14"/>
        <v>NA</v>
      </c>
      <c r="M24" s="42" t="str">
        <f t="shared" si="15"/>
        <v>NA</v>
      </c>
      <c r="N24" s="67" t="str">
        <f t="shared" si="15"/>
        <v>NA</v>
      </c>
      <c r="O24" s="43" t="str">
        <f t="shared" si="15"/>
        <v>NA</v>
      </c>
      <c r="P24" s="11" t="str">
        <f t="shared" si="16"/>
        <v>NA</v>
      </c>
      <c r="Q24" s="21" t="str">
        <f t="shared" si="17"/>
        <v>NA</v>
      </c>
      <c r="R24" s="28"/>
      <c r="S24" s="121">
        <f ca="1">C24/driver!$O$68</f>
        <v>0</v>
      </c>
      <c r="T24" s="122">
        <f ca="1">D24/driver!$O$67</f>
        <v>0</v>
      </c>
      <c r="U24" s="122">
        <f ca="1">E24/driver!$O$68</f>
        <v>0</v>
      </c>
      <c r="V24" s="11" t="str">
        <f t="shared" ca="1" si="18"/>
        <v>NA</v>
      </c>
      <c r="W24" s="21" t="str">
        <f t="shared" ca="1" si="19"/>
        <v>NA</v>
      </c>
      <c r="X24" s="121">
        <f ca="1">H24/driver!$O$68</f>
        <v>0</v>
      </c>
      <c r="Y24" s="122">
        <f ca="1">I24/driver!$O$67</f>
        <v>0</v>
      </c>
      <c r="Z24" s="122">
        <f ca="1">J24/driver!$O$68</f>
        <v>0</v>
      </c>
      <c r="AA24" s="11" t="str">
        <f t="shared" ca="1" si="20"/>
        <v>NA</v>
      </c>
      <c r="AB24" s="21" t="str">
        <f t="shared" ca="1" si="21"/>
        <v>NA</v>
      </c>
    </row>
    <row r="25" spans="2:28" s="2" customFormat="1" ht="15.75" thickTop="1">
      <c r="B25" s="68" t="s">
        <v>7</v>
      </c>
      <c r="C25" s="115">
        <f>SUM(C18:C24)</f>
        <v>0</v>
      </c>
      <c r="D25" s="116">
        <f>SUM(D18:D24)</f>
        <v>0</v>
      </c>
      <c r="E25" s="116">
        <f>SUM(E18:E24)</f>
        <v>0</v>
      </c>
      <c r="F25" s="22" t="str">
        <f t="shared" si="11"/>
        <v>NA</v>
      </c>
      <c r="G25" s="23" t="str">
        <f t="shared" si="12"/>
        <v>NA</v>
      </c>
      <c r="H25" s="115">
        <f>SUM(H18:H24)</f>
        <v>0</v>
      </c>
      <c r="I25" s="116">
        <f>SUM(I18:I24)</f>
        <v>0</v>
      </c>
      <c r="J25" s="116">
        <f>SUM(J18:J24)</f>
        <v>0</v>
      </c>
      <c r="K25" s="98" t="str">
        <f t="shared" si="13"/>
        <v>NA</v>
      </c>
      <c r="L25" s="23" t="str">
        <f t="shared" si="14"/>
        <v>NA</v>
      </c>
      <c r="M25" s="44" t="str">
        <f t="shared" si="15"/>
        <v>NA</v>
      </c>
      <c r="N25" s="45" t="str">
        <f t="shared" si="15"/>
        <v>NA</v>
      </c>
      <c r="O25" s="45" t="str">
        <f t="shared" si="15"/>
        <v>NA</v>
      </c>
      <c r="P25" s="22" t="str">
        <f t="shared" si="16"/>
        <v>NA</v>
      </c>
      <c r="Q25" s="23" t="str">
        <f t="shared" si="17"/>
        <v>NA</v>
      </c>
      <c r="R25" s="70"/>
      <c r="S25" s="123">
        <f ca="1">C25/driver!$O$68</f>
        <v>0</v>
      </c>
      <c r="T25" s="123">
        <f ca="1">D25/driver!$O$67</f>
        <v>0</v>
      </c>
      <c r="U25" s="123">
        <f ca="1">E25/driver!$O$68</f>
        <v>0</v>
      </c>
      <c r="V25" s="22" t="str">
        <f t="shared" ca="1" si="18"/>
        <v>NA</v>
      </c>
      <c r="W25" s="23" t="str">
        <f t="shared" ca="1" si="19"/>
        <v>NA</v>
      </c>
      <c r="X25" s="123">
        <f ca="1">H25/driver!$O$68</f>
        <v>0</v>
      </c>
      <c r="Y25" s="123">
        <f ca="1">I25/driver!$O$67</f>
        <v>0</v>
      </c>
      <c r="Z25" s="123">
        <f ca="1">J25/driver!$O$68</f>
        <v>0</v>
      </c>
      <c r="AA25" s="98" t="str">
        <f t="shared" ca="1" si="20"/>
        <v>NA</v>
      </c>
      <c r="AB25" s="23" t="str">
        <f t="shared" ca="1" si="21"/>
        <v>NA</v>
      </c>
    </row>
    <row r="27" spans="2:28">
      <c r="B27" s="73" t="s">
        <v>40</v>
      </c>
      <c r="C27" s="74" t="s">
        <v>33</v>
      </c>
      <c r="D27" s="75"/>
      <c r="E27" s="75"/>
      <c r="F27" s="75"/>
      <c r="G27" s="76"/>
      <c r="H27" s="74" t="s">
        <v>26</v>
      </c>
      <c r="I27" s="75"/>
      <c r="J27" s="75"/>
      <c r="K27" s="75"/>
      <c r="L27" s="76"/>
      <c r="M27" s="74" t="s">
        <v>34</v>
      </c>
      <c r="N27" s="51"/>
      <c r="O27" s="51"/>
      <c r="P27" s="51"/>
      <c r="Q27" s="52"/>
      <c r="R27" s="70"/>
      <c r="S27" s="77" t="s">
        <v>28</v>
      </c>
      <c r="T27" s="75"/>
      <c r="U27" s="75"/>
      <c r="V27" s="75"/>
      <c r="W27" s="76"/>
      <c r="X27" s="74" t="s">
        <v>29</v>
      </c>
      <c r="Y27" s="75"/>
      <c r="Z27" s="75"/>
      <c r="AA27" s="75"/>
      <c r="AB27" s="76"/>
    </row>
    <row r="28" spans="2:28" s="6" customFormat="1" ht="12.75">
      <c r="B28" s="78" t="s">
        <v>9</v>
      </c>
      <c r="C28" s="79">
        <v>2014</v>
      </c>
      <c r="D28" s="80">
        <v>2013</v>
      </c>
      <c r="E28" s="80" t="s">
        <v>42</v>
      </c>
      <c r="F28" s="80" t="s">
        <v>30</v>
      </c>
      <c r="G28" s="81" t="s">
        <v>31</v>
      </c>
      <c r="H28" s="79">
        <v>2014</v>
      </c>
      <c r="I28" s="80">
        <v>2013</v>
      </c>
      <c r="J28" s="80" t="s">
        <v>42</v>
      </c>
      <c r="K28" s="80" t="s">
        <v>30</v>
      </c>
      <c r="L28" s="81" t="s">
        <v>31</v>
      </c>
      <c r="M28" s="79">
        <v>2014</v>
      </c>
      <c r="N28" s="80">
        <v>2013</v>
      </c>
      <c r="O28" s="80" t="s">
        <v>42</v>
      </c>
      <c r="P28" s="80" t="s">
        <v>30</v>
      </c>
      <c r="Q28" s="81" t="s">
        <v>31</v>
      </c>
      <c r="R28" s="70"/>
      <c r="S28" s="79">
        <v>2014</v>
      </c>
      <c r="T28" s="80">
        <v>2013</v>
      </c>
      <c r="U28" s="80" t="s">
        <v>42</v>
      </c>
      <c r="V28" s="80" t="s">
        <v>30</v>
      </c>
      <c r="W28" s="81" t="s">
        <v>31</v>
      </c>
      <c r="X28" s="79">
        <v>2014</v>
      </c>
      <c r="Y28" s="80">
        <v>2013</v>
      </c>
      <c r="Z28" s="80" t="s">
        <v>42</v>
      </c>
      <c r="AA28" s="80" t="s">
        <v>30</v>
      </c>
      <c r="AB28" s="81" t="s">
        <v>31</v>
      </c>
    </row>
    <row r="29" spans="2:28">
      <c r="B29" s="64" t="s">
        <v>5</v>
      </c>
      <c r="C29" s="111">
        <f>C7+C18</f>
        <v>0</v>
      </c>
      <c r="D29" s="112">
        <f t="shared" ref="D29:E29" si="22">D7+D18</f>
        <v>0</v>
      </c>
      <c r="E29" s="112">
        <f t="shared" si="22"/>
        <v>0</v>
      </c>
      <c r="F29" s="12" t="str">
        <f t="shared" ref="F29:F36" si="23">IF(E195,"NA",IF(ISERROR(C29/E29),"NA",IF((C29/E29)&gt;200%,"NA",IF((C29/E29)&lt;-200%,"NA",(C29/E29)))))</f>
        <v>NA</v>
      </c>
      <c r="G29" s="20" t="str">
        <f t="shared" ref="G29:G36" si="24">IF(D29=0,"NA",IF(ISERROR(C29/D29-1),"NA",IF((C29/D29-1)&gt;200%,"NA",IF((C29/D29-1)&lt;-200%,"NA",(C29/D29-1)))))</f>
        <v>NA</v>
      </c>
      <c r="H29" s="111">
        <f t="shared" ref="H29:J35" si="25">H7+H18</f>
        <v>0</v>
      </c>
      <c r="I29" s="112">
        <f t="shared" si="25"/>
        <v>0</v>
      </c>
      <c r="J29" s="112">
        <f t="shared" si="25"/>
        <v>0</v>
      </c>
      <c r="K29" s="12" t="str">
        <f t="shared" ref="K29:K36" si="26">IF(J195,"NA",IF(ISERROR(H29/J29),"NA",IF((H29/J29)&gt;200%,"NA",IF((H29/J29)&lt;-200%,"NA",(H29/J29)))))</f>
        <v>NA</v>
      </c>
      <c r="L29" s="20" t="str">
        <f t="shared" ref="L29:L36" si="27">IF(I29=0,"NA",IF(ISERROR(H29/I29-1),"NA",IF((H29/I29-1)&gt;200%,"NA",IF((H29/I29-1)&lt;-200%,"NA",(H29/I29-1)))))</f>
        <v>NA</v>
      </c>
      <c r="M29" s="40" t="str">
        <f t="shared" ref="M29:O36" si="28">IF(ISERROR(C29/H29),"NA",(C29/H29))</f>
        <v>NA</v>
      </c>
      <c r="N29" s="41" t="str">
        <f t="shared" si="28"/>
        <v>NA</v>
      </c>
      <c r="O29" s="41" t="str">
        <f t="shared" si="28"/>
        <v>NA</v>
      </c>
      <c r="P29" s="12" t="str">
        <f t="shared" ref="P29:P36" si="29">IF(O185,"NA",IF(ISERROR(M29/O29),"NA",IF((M29/O29)&gt;200%,"NA",IF((M29/O29)&lt;-200%,"NA",(M29/O29)))))</f>
        <v>NA</v>
      </c>
      <c r="Q29" s="20" t="str">
        <f t="shared" ref="Q29:Q36" si="30">IF(N29=0,"NA",IF(ISERROR(M29/N29-1),"NA",IF((M29/N29-1)&gt;200%,"NA",IF((M29/N29-1)&lt;-200%,"NA",(M29/N29-1)))))</f>
        <v>NA</v>
      </c>
      <c r="R29" s="26"/>
      <c r="S29" s="118">
        <f ca="1">C29/driver!$O$68</f>
        <v>0</v>
      </c>
      <c r="T29" s="119">
        <f ca="1">D29/driver!$O$67</f>
        <v>0</v>
      </c>
      <c r="U29" s="119">
        <f ca="1">E29/driver!$O$68</f>
        <v>0</v>
      </c>
      <c r="V29" s="12" t="str">
        <f t="shared" ref="V29:V36" ca="1" si="31">IF(U195,"NA",IF(ISERROR(S29/U29),"NA",IF((S29/U29)&gt;200%,"NA",IF((S29/U29)&lt;-200%,"NA",(S29/U29)))))</f>
        <v>NA</v>
      </c>
      <c r="W29" s="20" t="str">
        <f t="shared" ref="W29:W36" ca="1" si="32">IF(T29=0,"NA",IF(ISERROR(S29/T29-1),"NA",IF((S29/T29-1)&gt;200%,"NA",IF((S29/T29-1)&lt;-200%,"NA",(S29/T29-1)))))</f>
        <v>NA</v>
      </c>
      <c r="X29" s="118">
        <f ca="1">H29/driver!$O$68</f>
        <v>0</v>
      </c>
      <c r="Y29" s="119">
        <f ca="1">I29/driver!$O$67</f>
        <v>0</v>
      </c>
      <c r="Z29" s="119">
        <f ca="1">J29/driver!$O$68</f>
        <v>0</v>
      </c>
      <c r="AA29" s="12" t="str">
        <f t="shared" ref="AA29:AA36" ca="1" si="33">IF(Z195,"NA",IF(ISERROR(X29/Z29),"NA",IF((X29/Z29)&gt;200%,"NA",IF((X29/Z29)&lt;-200%,"NA",(X29/Z29)))))</f>
        <v>NA</v>
      </c>
      <c r="AB29" s="20" t="str">
        <f t="shared" ref="AB29:AB36" ca="1" si="34">IF(Y29=0,"NA",IF(ISERROR(X29/Y29-1),"NA",IF((X29/Y29-1)&gt;200%,"NA",IF((X29/Y29-1)&lt;-200%,"NA",(X29/Y29-1)))))</f>
        <v>NA</v>
      </c>
    </row>
    <row r="30" spans="2:28">
      <c r="B30" s="64" t="s">
        <v>0</v>
      </c>
      <c r="C30" s="111">
        <f t="shared" ref="C30:E35" si="35">C8+C19</f>
        <v>0</v>
      </c>
      <c r="D30" s="112">
        <f t="shared" si="35"/>
        <v>0</v>
      </c>
      <c r="E30" s="112">
        <f t="shared" si="35"/>
        <v>0</v>
      </c>
      <c r="F30" s="12" t="str">
        <f t="shared" si="23"/>
        <v>NA</v>
      </c>
      <c r="G30" s="20" t="str">
        <f t="shared" si="24"/>
        <v>NA</v>
      </c>
      <c r="H30" s="111">
        <f t="shared" si="25"/>
        <v>0</v>
      </c>
      <c r="I30" s="112">
        <f t="shared" si="25"/>
        <v>0</v>
      </c>
      <c r="J30" s="112">
        <f t="shared" si="25"/>
        <v>0</v>
      </c>
      <c r="K30" s="12" t="str">
        <f t="shared" si="26"/>
        <v>NA</v>
      </c>
      <c r="L30" s="20" t="str">
        <f t="shared" si="27"/>
        <v>NA</v>
      </c>
      <c r="M30" s="40" t="str">
        <f t="shared" si="28"/>
        <v>NA</v>
      </c>
      <c r="N30" s="65" t="str">
        <f t="shared" si="28"/>
        <v>NA</v>
      </c>
      <c r="O30" s="41" t="str">
        <f t="shared" si="28"/>
        <v>NA</v>
      </c>
      <c r="P30" s="12" t="str">
        <f t="shared" si="29"/>
        <v>NA</v>
      </c>
      <c r="Q30" s="20" t="str">
        <f t="shared" si="30"/>
        <v>NA</v>
      </c>
      <c r="R30" s="26"/>
      <c r="S30" s="118">
        <f ca="1">C30/driver!$O$68</f>
        <v>0</v>
      </c>
      <c r="T30" s="119">
        <f ca="1">D30/driver!$O$67</f>
        <v>0</v>
      </c>
      <c r="U30" s="119">
        <f ca="1">E30/driver!$O$68</f>
        <v>0</v>
      </c>
      <c r="V30" s="12" t="str">
        <f t="shared" ca="1" si="31"/>
        <v>NA</v>
      </c>
      <c r="W30" s="20" t="str">
        <f t="shared" ca="1" si="32"/>
        <v>NA</v>
      </c>
      <c r="X30" s="118">
        <f ca="1">H30/driver!$O$68</f>
        <v>0</v>
      </c>
      <c r="Y30" s="119">
        <f ca="1">I30/driver!$O$67</f>
        <v>0</v>
      </c>
      <c r="Z30" s="119">
        <f ca="1">J30/driver!$O$68</f>
        <v>0</v>
      </c>
      <c r="AA30" s="12" t="str">
        <f t="shared" ca="1" si="33"/>
        <v>NA</v>
      </c>
      <c r="AB30" s="20" t="str">
        <f t="shared" ca="1" si="34"/>
        <v>NA</v>
      </c>
    </row>
    <row r="31" spans="2:28">
      <c r="B31" s="64" t="s">
        <v>4</v>
      </c>
      <c r="C31" s="111">
        <f t="shared" si="35"/>
        <v>0</v>
      </c>
      <c r="D31" s="112">
        <f t="shared" si="35"/>
        <v>0</v>
      </c>
      <c r="E31" s="112">
        <f t="shared" si="35"/>
        <v>0</v>
      </c>
      <c r="F31" s="12" t="str">
        <f t="shared" si="23"/>
        <v>NA</v>
      </c>
      <c r="G31" s="20" t="str">
        <f t="shared" si="24"/>
        <v>NA</v>
      </c>
      <c r="H31" s="111">
        <f t="shared" si="25"/>
        <v>0</v>
      </c>
      <c r="I31" s="112">
        <f t="shared" si="25"/>
        <v>0</v>
      </c>
      <c r="J31" s="112">
        <f t="shared" si="25"/>
        <v>0</v>
      </c>
      <c r="K31" s="12" t="str">
        <f t="shared" si="26"/>
        <v>NA</v>
      </c>
      <c r="L31" s="20" t="str">
        <f t="shared" si="27"/>
        <v>NA</v>
      </c>
      <c r="M31" s="40" t="str">
        <f t="shared" si="28"/>
        <v>NA</v>
      </c>
      <c r="N31" s="65" t="str">
        <f t="shared" si="28"/>
        <v>NA</v>
      </c>
      <c r="O31" s="41" t="str">
        <f t="shared" si="28"/>
        <v>NA</v>
      </c>
      <c r="P31" s="12" t="str">
        <f t="shared" si="29"/>
        <v>NA</v>
      </c>
      <c r="Q31" s="20" t="str">
        <f t="shared" si="30"/>
        <v>NA</v>
      </c>
      <c r="R31" s="26"/>
      <c r="S31" s="118">
        <f ca="1">C31/driver!$O$68</f>
        <v>0</v>
      </c>
      <c r="T31" s="119">
        <f ca="1">D31/driver!$O$67</f>
        <v>0</v>
      </c>
      <c r="U31" s="119">
        <f ca="1">E31/driver!$O$68</f>
        <v>0</v>
      </c>
      <c r="V31" s="12" t="str">
        <f t="shared" ca="1" si="31"/>
        <v>NA</v>
      </c>
      <c r="W31" s="20" t="str">
        <f t="shared" ca="1" si="32"/>
        <v>NA</v>
      </c>
      <c r="X31" s="118">
        <f ca="1">H31/driver!$O$68</f>
        <v>0</v>
      </c>
      <c r="Y31" s="119">
        <f ca="1">I31/driver!$O$67</f>
        <v>0</v>
      </c>
      <c r="Z31" s="119">
        <f ca="1">J31/driver!$O$68</f>
        <v>0</v>
      </c>
      <c r="AA31" s="12" t="str">
        <f t="shared" ca="1" si="33"/>
        <v>NA</v>
      </c>
      <c r="AB31" s="20" t="str">
        <f t="shared" ca="1" si="34"/>
        <v>NA</v>
      </c>
    </row>
    <row r="32" spans="2:28">
      <c r="B32" s="64" t="s">
        <v>1</v>
      </c>
      <c r="C32" s="111">
        <f t="shared" si="35"/>
        <v>0</v>
      </c>
      <c r="D32" s="112">
        <f t="shared" si="35"/>
        <v>0</v>
      </c>
      <c r="E32" s="112">
        <f t="shared" si="35"/>
        <v>0</v>
      </c>
      <c r="F32" s="12" t="str">
        <f t="shared" si="23"/>
        <v>NA</v>
      </c>
      <c r="G32" s="20" t="str">
        <f t="shared" si="24"/>
        <v>NA</v>
      </c>
      <c r="H32" s="111">
        <f t="shared" si="25"/>
        <v>0</v>
      </c>
      <c r="I32" s="112">
        <f t="shared" si="25"/>
        <v>0</v>
      </c>
      <c r="J32" s="112">
        <f t="shared" si="25"/>
        <v>0</v>
      </c>
      <c r="K32" s="12" t="str">
        <f t="shared" si="26"/>
        <v>NA</v>
      </c>
      <c r="L32" s="20" t="str">
        <f t="shared" si="27"/>
        <v>NA</v>
      </c>
      <c r="M32" s="40" t="str">
        <f t="shared" si="28"/>
        <v>NA</v>
      </c>
      <c r="N32" s="65" t="str">
        <f t="shared" si="28"/>
        <v>NA</v>
      </c>
      <c r="O32" s="41" t="str">
        <f t="shared" si="28"/>
        <v>NA</v>
      </c>
      <c r="P32" s="12" t="str">
        <f t="shared" si="29"/>
        <v>NA</v>
      </c>
      <c r="Q32" s="20" t="str">
        <f t="shared" si="30"/>
        <v>NA</v>
      </c>
      <c r="R32" s="26"/>
      <c r="S32" s="118">
        <f ca="1">C32/driver!$O$68</f>
        <v>0</v>
      </c>
      <c r="T32" s="119">
        <f ca="1">D32/driver!$O$67</f>
        <v>0</v>
      </c>
      <c r="U32" s="119">
        <f ca="1">E32/driver!$O$68</f>
        <v>0</v>
      </c>
      <c r="V32" s="12" t="str">
        <f t="shared" ca="1" si="31"/>
        <v>NA</v>
      </c>
      <c r="W32" s="20" t="str">
        <f t="shared" ca="1" si="32"/>
        <v>NA</v>
      </c>
      <c r="X32" s="118">
        <f ca="1">H32/driver!$O$68</f>
        <v>0</v>
      </c>
      <c r="Y32" s="119">
        <f ca="1">I32/driver!$O$67</f>
        <v>0</v>
      </c>
      <c r="Z32" s="119">
        <f ca="1">J32/driver!$O$68</f>
        <v>0</v>
      </c>
      <c r="AA32" s="12" t="str">
        <f t="shared" ca="1" si="33"/>
        <v>NA</v>
      </c>
      <c r="AB32" s="20" t="str">
        <f t="shared" ca="1" si="34"/>
        <v>NA</v>
      </c>
    </row>
    <row r="33" spans="2:28">
      <c r="B33" s="64" t="s">
        <v>2</v>
      </c>
      <c r="C33" s="111">
        <f t="shared" si="35"/>
        <v>0</v>
      </c>
      <c r="D33" s="112">
        <f t="shared" si="35"/>
        <v>0</v>
      </c>
      <c r="E33" s="112">
        <f t="shared" si="35"/>
        <v>0</v>
      </c>
      <c r="F33" s="12" t="str">
        <f t="shared" si="23"/>
        <v>NA</v>
      </c>
      <c r="G33" s="20" t="str">
        <f t="shared" si="24"/>
        <v>NA</v>
      </c>
      <c r="H33" s="111">
        <f t="shared" si="25"/>
        <v>0</v>
      </c>
      <c r="I33" s="112">
        <f t="shared" si="25"/>
        <v>0</v>
      </c>
      <c r="J33" s="112">
        <f t="shared" si="25"/>
        <v>0</v>
      </c>
      <c r="K33" s="12" t="str">
        <f t="shared" si="26"/>
        <v>NA</v>
      </c>
      <c r="L33" s="20" t="str">
        <f t="shared" si="27"/>
        <v>NA</v>
      </c>
      <c r="M33" s="40" t="str">
        <f t="shared" si="28"/>
        <v>NA</v>
      </c>
      <c r="N33" s="65" t="str">
        <f t="shared" si="28"/>
        <v>NA</v>
      </c>
      <c r="O33" s="41" t="str">
        <f t="shared" si="28"/>
        <v>NA</v>
      </c>
      <c r="P33" s="12" t="str">
        <f t="shared" si="29"/>
        <v>NA</v>
      </c>
      <c r="Q33" s="20" t="str">
        <f t="shared" si="30"/>
        <v>NA</v>
      </c>
      <c r="R33" s="26"/>
      <c r="S33" s="118">
        <f ca="1">C33/driver!$O$68</f>
        <v>0</v>
      </c>
      <c r="T33" s="119">
        <f ca="1">D33/driver!$O$67</f>
        <v>0</v>
      </c>
      <c r="U33" s="119">
        <f ca="1">E33/driver!$O$68</f>
        <v>0</v>
      </c>
      <c r="V33" s="12" t="str">
        <f t="shared" ca="1" si="31"/>
        <v>NA</v>
      </c>
      <c r="W33" s="20" t="str">
        <f t="shared" ca="1" si="32"/>
        <v>NA</v>
      </c>
      <c r="X33" s="118">
        <f ca="1">H33/driver!$O$68</f>
        <v>0</v>
      </c>
      <c r="Y33" s="119">
        <f ca="1">I33/driver!$O$67</f>
        <v>0</v>
      </c>
      <c r="Z33" s="119">
        <f ca="1">J33/driver!$O$68</f>
        <v>0</v>
      </c>
      <c r="AA33" s="12" t="str">
        <f t="shared" ca="1" si="33"/>
        <v>NA</v>
      </c>
      <c r="AB33" s="20" t="str">
        <f t="shared" ca="1" si="34"/>
        <v>NA</v>
      </c>
    </row>
    <row r="34" spans="2:28">
      <c r="B34" s="64" t="s">
        <v>3</v>
      </c>
      <c r="C34" s="111">
        <f t="shared" si="35"/>
        <v>0</v>
      </c>
      <c r="D34" s="112">
        <f t="shared" si="35"/>
        <v>0</v>
      </c>
      <c r="E34" s="112">
        <f t="shared" si="35"/>
        <v>0</v>
      </c>
      <c r="F34" s="12" t="str">
        <f t="shared" si="23"/>
        <v>NA</v>
      </c>
      <c r="G34" s="20" t="str">
        <f t="shared" si="24"/>
        <v>NA</v>
      </c>
      <c r="H34" s="111">
        <f t="shared" si="25"/>
        <v>0</v>
      </c>
      <c r="I34" s="112">
        <f t="shared" si="25"/>
        <v>0</v>
      </c>
      <c r="J34" s="112">
        <f t="shared" si="25"/>
        <v>0</v>
      </c>
      <c r="K34" s="12" t="str">
        <f t="shared" si="26"/>
        <v>NA</v>
      </c>
      <c r="L34" s="20" t="str">
        <f t="shared" si="27"/>
        <v>NA</v>
      </c>
      <c r="M34" s="40" t="str">
        <f t="shared" si="28"/>
        <v>NA</v>
      </c>
      <c r="N34" s="65" t="str">
        <f t="shared" si="28"/>
        <v>NA</v>
      </c>
      <c r="O34" s="41" t="str">
        <f t="shared" si="28"/>
        <v>NA</v>
      </c>
      <c r="P34" s="12" t="str">
        <f t="shared" si="29"/>
        <v>NA</v>
      </c>
      <c r="Q34" s="20" t="str">
        <f t="shared" si="30"/>
        <v>NA</v>
      </c>
      <c r="R34" s="26"/>
      <c r="S34" s="118">
        <f ca="1">C34/driver!$O$68</f>
        <v>0</v>
      </c>
      <c r="T34" s="119">
        <f ca="1">D34/driver!$O$67</f>
        <v>0</v>
      </c>
      <c r="U34" s="119">
        <f ca="1">E34/driver!$O$68</f>
        <v>0</v>
      </c>
      <c r="V34" s="12" t="str">
        <f t="shared" ca="1" si="31"/>
        <v>NA</v>
      </c>
      <c r="W34" s="20" t="str">
        <f t="shared" ca="1" si="32"/>
        <v>NA</v>
      </c>
      <c r="X34" s="118">
        <f ca="1">H34/driver!$O$68</f>
        <v>0</v>
      </c>
      <c r="Y34" s="119">
        <f ca="1">I34/driver!$O$67</f>
        <v>0</v>
      </c>
      <c r="Z34" s="119">
        <f ca="1">J34/driver!$O$68</f>
        <v>0</v>
      </c>
      <c r="AA34" s="12" t="str">
        <f t="shared" ca="1" si="33"/>
        <v>NA</v>
      </c>
      <c r="AB34" s="20" t="str">
        <f t="shared" ca="1" si="34"/>
        <v>NA</v>
      </c>
    </row>
    <row r="35" spans="2:28" ht="15.75" thickBot="1">
      <c r="B35" s="66" t="s">
        <v>6</v>
      </c>
      <c r="C35" s="113">
        <f t="shared" si="35"/>
        <v>0</v>
      </c>
      <c r="D35" s="114">
        <f t="shared" si="35"/>
        <v>0</v>
      </c>
      <c r="E35" s="114">
        <f t="shared" si="35"/>
        <v>0</v>
      </c>
      <c r="F35" s="11" t="str">
        <f t="shared" si="23"/>
        <v>NA</v>
      </c>
      <c r="G35" s="21" t="str">
        <f t="shared" si="24"/>
        <v>NA</v>
      </c>
      <c r="H35" s="113">
        <f t="shared" si="25"/>
        <v>0</v>
      </c>
      <c r="I35" s="114">
        <f t="shared" si="25"/>
        <v>0</v>
      </c>
      <c r="J35" s="114">
        <f t="shared" si="25"/>
        <v>0</v>
      </c>
      <c r="K35" s="11" t="str">
        <f t="shared" si="26"/>
        <v>NA</v>
      </c>
      <c r="L35" s="21" t="str">
        <f t="shared" si="27"/>
        <v>NA</v>
      </c>
      <c r="M35" s="42" t="str">
        <f t="shared" si="28"/>
        <v>NA</v>
      </c>
      <c r="N35" s="67" t="str">
        <f t="shared" si="28"/>
        <v>NA</v>
      </c>
      <c r="O35" s="43" t="str">
        <f t="shared" si="28"/>
        <v>NA</v>
      </c>
      <c r="P35" s="11" t="str">
        <f t="shared" si="29"/>
        <v>NA</v>
      </c>
      <c r="Q35" s="21" t="str">
        <f t="shared" si="30"/>
        <v>NA</v>
      </c>
      <c r="R35" s="28"/>
      <c r="S35" s="118">
        <f ca="1">C35/driver!$O$68</f>
        <v>0</v>
      </c>
      <c r="T35" s="119">
        <f ca="1">D35/driver!$O$67</f>
        <v>0</v>
      </c>
      <c r="U35" s="119">
        <f ca="1">E35/driver!$O$68</f>
        <v>0</v>
      </c>
      <c r="V35" s="11" t="str">
        <f t="shared" ca="1" si="31"/>
        <v>NA</v>
      </c>
      <c r="W35" s="21" t="str">
        <f t="shared" ca="1" si="32"/>
        <v>NA</v>
      </c>
      <c r="X35" s="118">
        <f ca="1">H35/driver!$O$68</f>
        <v>0</v>
      </c>
      <c r="Y35" s="119">
        <f ca="1">I35/driver!$O$67</f>
        <v>0</v>
      </c>
      <c r="Z35" s="119">
        <f ca="1">J35/driver!$O$68</f>
        <v>0</v>
      </c>
      <c r="AA35" s="11" t="str">
        <f t="shared" ca="1" si="33"/>
        <v>NA</v>
      </c>
      <c r="AB35" s="21" t="str">
        <f t="shared" ca="1" si="34"/>
        <v>NA</v>
      </c>
    </row>
    <row r="36" spans="2:28" s="2" customFormat="1" ht="15.75" thickTop="1">
      <c r="B36" s="68" t="s">
        <v>7</v>
      </c>
      <c r="C36" s="115">
        <f>SUM(C29:C35)</f>
        <v>0</v>
      </c>
      <c r="D36" s="116">
        <f>SUM(D29:D35)</f>
        <v>0</v>
      </c>
      <c r="E36" s="116">
        <f>SUM(E29:E35)</f>
        <v>0</v>
      </c>
      <c r="F36" s="22" t="str">
        <f t="shared" si="23"/>
        <v>NA</v>
      </c>
      <c r="G36" s="23" t="str">
        <f t="shared" si="24"/>
        <v>NA</v>
      </c>
      <c r="H36" s="115">
        <f>SUM(H29:H35)</f>
        <v>0</v>
      </c>
      <c r="I36" s="116">
        <f>SUM(I29:I35)</f>
        <v>0</v>
      </c>
      <c r="J36" s="116">
        <f>SUM(J29:J35)</f>
        <v>0</v>
      </c>
      <c r="K36" s="22" t="str">
        <f t="shared" si="26"/>
        <v>NA</v>
      </c>
      <c r="L36" s="23" t="str">
        <f t="shared" si="27"/>
        <v>NA</v>
      </c>
      <c r="M36" s="44" t="str">
        <f t="shared" si="28"/>
        <v>NA</v>
      </c>
      <c r="N36" s="45" t="str">
        <f t="shared" si="28"/>
        <v>NA</v>
      </c>
      <c r="O36" s="45" t="str">
        <f t="shared" si="28"/>
        <v>NA</v>
      </c>
      <c r="P36" s="22" t="str">
        <f t="shared" si="29"/>
        <v>NA</v>
      </c>
      <c r="Q36" s="23" t="str">
        <f t="shared" si="30"/>
        <v>NA</v>
      </c>
      <c r="R36" s="70"/>
      <c r="S36" s="120">
        <f ca="1">C36/driver!$O$68</f>
        <v>0</v>
      </c>
      <c r="T36" s="120">
        <f ca="1">D36/driver!$O$67</f>
        <v>0</v>
      </c>
      <c r="U36" s="120">
        <f ca="1">E36/driver!$O$68</f>
        <v>0</v>
      </c>
      <c r="V36" s="22" t="str">
        <f t="shared" ca="1" si="31"/>
        <v>NA</v>
      </c>
      <c r="W36" s="23" t="str">
        <f t="shared" ca="1" si="32"/>
        <v>NA</v>
      </c>
      <c r="X36" s="120">
        <f ca="1">H36/driver!$O$68</f>
        <v>0</v>
      </c>
      <c r="Y36" s="120">
        <f ca="1">I36/driver!$O$67</f>
        <v>0</v>
      </c>
      <c r="Z36" s="120">
        <f ca="1">J36/driver!$O$68</f>
        <v>0</v>
      </c>
      <c r="AA36" s="22" t="str">
        <f t="shared" ca="1" si="33"/>
        <v>NA</v>
      </c>
      <c r="AB36" s="23" t="str">
        <f t="shared" ca="1" si="34"/>
        <v>NA</v>
      </c>
    </row>
    <row r="37" spans="2:28" s="2" customFormat="1">
      <c r="B37" s="69"/>
      <c r="C37" s="4"/>
      <c r="D37" s="4"/>
      <c r="E37" s="4"/>
      <c r="F37" s="112"/>
      <c r="G37" s="13"/>
      <c r="H37" s="4"/>
      <c r="I37" s="4"/>
      <c r="J37" s="4"/>
      <c r="K37" s="13"/>
      <c r="L37" s="13"/>
      <c r="M37" s="50"/>
      <c r="N37" s="49"/>
      <c r="O37" s="49"/>
      <c r="P37" s="13"/>
      <c r="Q37" s="13"/>
      <c r="R37" s="82"/>
      <c r="S37" s="37"/>
      <c r="T37" s="37"/>
      <c r="U37" s="37"/>
      <c r="V37" s="13"/>
      <c r="W37" s="13"/>
      <c r="X37" s="37"/>
      <c r="Y37" s="37"/>
      <c r="Z37" s="37"/>
      <c r="AA37" s="13"/>
      <c r="AB37" s="13"/>
    </row>
    <row r="38" spans="2:28" s="2" customFormat="1">
      <c r="B38" s="69"/>
      <c r="C38" s="4"/>
      <c r="D38" s="4"/>
      <c r="E38" s="4"/>
      <c r="F38" s="13"/>
      <c r="G38" s="13"/>
      <c r="H38" s="4"/>
      <c r="I38" s="4"/>
      <c r="J38" s="4"/>
      <c r="K38" s="13"/>
      <c r="L38" s="13"/>
      <c r="M38" s="50"/>
      <c r="N38" s="49"/>
      <c r="O38" s="49"/>
      <c r="P38" s="13"/>
      <c r="Q38" s="13"/>
      <c r="R38" s="82"/>
      <c r="S38" s="37"/>
      <c r="T38" s="37"/>
      <c r="U38" s="37"/>
      <c r="V38" s="13"/>
      <c r="W38" s="13"/>
      <c r="X38" s="37"/>
      <c r="Y38" s="37"/>
      <c r="Z38" s="37"/>
      <c r="AA38" s="13"/>
      <c r="AB38" s="13"/>
    </row>
    <row r="39" spans="2:28">
      <c r="B39" s="55" t="s">
        <v>43</v>
      </c>
      <c r="C39" s="56" t="s">
        <v>33</v>
      </c>
      <c r="D39" s="57"/>
      <c r="E39" s="57"/>
      <c r="F39" s="57"/>
      <c r="G39" s="58"/>
      <c r="H39" s="56" t="s">
        <v>26</v>
      </c>
      <c r="I39" s="57"/>
      <c r="J39" s="57"/>
      <c r="K39" s="57"/>
      <c r="L39" s="58"/>
      <c r="M39" s="56" t="s">
        <v>34</v>
      </c>
      <c r="N39" s="16"/>
      <c r="O39" s="16"/>
      <c r="P39" s="16"/>
      <c r="Q39" s="17"/>
      <c r="R39" s="70"/>
      <c r="S39" s="59" t="s">
        <v>28</v>
      </c>
      <c r="T39" s="57"/>
      <c r="U39" s="57"/>
      <c r="V39" s="57"/>
      <c r="W39" s="58"/>
      <c r="X39" s="56" t="s">
        <v>29</v>
      </c>
      <c r="Y39" s="57"/>
      <c r="Z39" s="57"/>
      <c r="AA39" s="57"/>
      <c r="AB39" s="58"/>
    </row>
    <row r="40" spans="2:28" s="6" customFormat="1" ht="12.75">
      <c r="B40" s="60" t="s">
        <v>9</v>
      </c>
      <c r="C40" s="61">
        <v>2014</v>
      </c>
      <c r="D40" s="62">
        <v>2013</v>
      </c>
      <c r="E40" s="62" t="s">
        <v>42</v>
      </c>
      <c r="F40" s="62" t="s">
        <v>30</v>
      </c>
      <c r="G40" s="63" t="s">
        <v>31</v>
      </c>
      <c r="H40" s="61">
        <v>2014</v>
      </c>
      <c r="I40" s="62">
        <v>2013</v>
      </c>
      <c r="J40" s="62" t="s">
        <v>42</v>
      </c>
      <c r="K40" s="62" t="s">
        <v>30</v>
      </c>
      <c r="L40" s="63" t="s">
        <v>31</v>
      </c>
      <c r="M40" s="61">
        <v>2014</v>
      </c>
      <c r="N40" s="62">
        <v>2013</v>
      </c>
      <c r="O40" s="62" t="s">
        <v>42</v>
      </c>
      <c r="P40" s="62" t="s">
        <v>30</v>
      </c>
      <c r="Q40" s="63" t="s">
        <v>31</v>
      </c>
      <c r="R40" s="70"/>
      <c r="S40" s="61">
        <v>2014</v>
      </c>
      <c r="T40" s="62">
        <v>2013</v>
      </c>
      <c r="U40" s="62" t="s">
        <v>42</v>
      </c>
      <c r="V40" s="62" t="s">
        <v>30</v>
      </c>
      <c r="W40" s="63" t="s">
        <v>31</v>
      </c>
      <c r="X40" s="61">
        <v>2014</v>
      </c>
      <c r="Y40" s="62">
        <v>2013</v>
      </c>
      <c r="Z40" s="62" t="s">
        <v>42</v>
      </c>
      <c r="AA40" s="62" t="s">
        <v>30</v>
      </c>
      <c r="AB40" s="63" t="s">
        <v>31</v>
      </c>
    </row>
    <row r="41" spans="2:28">
      <c r="B41" s="64" t="s">
        <v>5</v>
      </c>
      <c r="C41" s="111">
        <f>'Acum 12'!C41-'Acum 9'!C41</f>
        <v>0</v>
      </c>
      <c r="D41" s="112">
        <f>'Acum 12'!D41-'Acum 9'!D41</f>
        <v>0</v>
      </c>
      <c r="E41" s="112">
        <f>'Acum 12'!E41-'Acum 9'!E41</f>
        <v>0</v>
      </c>
      <c r="F41" s="97" t="str">
        <f t="shared" ref="F41:F49" si="36">IF(E207,"NA",IF(ISERROR(C41/E41),"NA",IF((C41/E41)&gt;200%,"NA",IF((C41/E41)&lt;-200%,"NA",(C41/E41)))))</f>
        <v>NA</v>
      </c>
      <c r="G41" s="20" t="str">
        <f t="shared" ref="G41:G49" si="37">IF(D41=0,"NA",IF(ISERROR(C41/D41-1),"NA",IF((C41/D41-1)&gt;200%,"NA",IF((C41/D41-1)&lt;-200%,"NA",(C41/D41-1)))))</f>
        <v>NA</v>
      </c>
      <c r="H41" s="111">
        <f>'Acum 12'!H41-'Acum 9'!H41</f>
        <v>0</v>
      </c>
      <c r="I41" s="112">
        <f>'Acum 12'!I41-'Acum 9'!I41</f>
        <v>0</v>
      </c>
      <c r="J41" s="112">
        <f>'Acum 12'!J41-'Acum 9'!J41</f>
        <v>0</v>
      </c>
      <c r="K41" s="12" t="str">
        <f t="shared" ref="K41:K49" si="38">IF(J207,"NA",IF(ISERROR(H41/J41),"NA",IF((H41/J41)&gt;200%,"NA",IF((H41/J41)&lt;-200%,"NA",(H41/J41)))))</f>
        <v>NA</v>
      </c>
      <c r="L41" s="20" t="str">
        <f t="shared" ref="L41:L49" si="39">IF(I41=0,"NA",IF(ISERROR(H41/I41-1),"NA",IF((H41/I41-1)&gt;200%,"NA",IF((H41/I41-1)&lt;-200%,"NA",(H41/I41-1)))))</f>
        <v>NA</v>
      </c>
      <c r="M41" s="40" t="str">
        <f t="shared" ref="M41:O49" si="40">IF(ISERROR(C41/H41),"NA",(C41/H41))</f>
        <v>NA</v>
      </c>
      <c r="N41" s="41" t="str">
        <f t="shared" si="40"/>
        <v>NA</v>
      </c>
      <c r="O41" s="41" t="str">
        <f t="shared" si="40"/>
        <v>NA</v>
      </c>
      <c r="P41" s="97" t="str">
        <f t="shared" ref="P41:P49" si="41">IF(O197,"NA",IF(ISERROR(M41/O41),"NA",IF((M41/O41)&gt;200%,"NA",IF((M41/O41)&lt;-200%,"NA",(M41/O41)))))</f>
        <v>NA</v>
      </c>
      <c r="Q41" s="20" t="str">
        <f t="shared" ref="Q41:Q49" si="42">IF(N41=0,"NA",IF(ISERROR(M41/N41-1),"NA",IF((M41/N41-1)&gt;200%,"NA",IF((M41/N41-1)&lt;-200%,"NA",(M41/N41-1)))))</f>
        <v>NA</v>
      </c>
      <c r="R41" s="26"/>
      <c r="S41" s="118">
        <f ca="1">C41/driver!$O$68</f>
        <v>0</v>
      </c>
      <c r="T41" s="119">
        <f ca="1">D41/driver!$O$67</f>
        <v>0</v>
      </c>
      <c r="U41" s="119">
        <f ca="1">E41/driver!$O$68</f>
        <v>0</v>
      </c>
      <c r="V41" s="97" t="str">
        <f t="shared" ref="V41:V49" ca="1" si="43">IF(U207,"NA",IF(ISERROR(S41/U41),"NA",IF((S41/U41)&gt;200%,"NA",IF((S41/U41)&lt;-200%,"NA",(S41/U41)))))</f>
        <v>NA</v>
      </c>
      <c r="W41" s="20" t="str">
        <f t="shared" ref="W41:W49" ca="1" si="44">IF(T41=0,"NA",IF(ISERROR(S41/T41-1),"NA",IF((S41/T41-1)&gt;200%,"NA",IF((S41/T41-1)&lt;-200%,"NA",(S41/T41-1)))))</f>
        <v>NA</v>
      </c>
      <c r="X41" s="118">
        <f ca="1">H41/driver!$O$68</f>
        <v>0</v>
      </c>
      <c r="Y41" s="119">
        <f ca="1">I41/driver!$O$67</f>
        <v>0</v>
      </c>
      <c r="Z41" s="119">
        <f ca="1">J41/driver!$O$68</f>
        <v>0</v>
      </c>
      <c r="AA41" s="12" t="str">
        <f t="shared" ref="AA41:AA49" ca="1" si="45">IF(Z207,"NA",IF(ISERROR(X41/Z41),"NA",IF((X41/Z41)&gt;200%,"NA",IF((X41/Z41)&lt;-200%,"NA",(X41/Z41)))))</f>
        <v>NA</v>
      </c>
      <c r="AB41" s="20" t="str">
        <f t="shared" ref="AB41:AB49" ca="1" si="46">IF(Y41=0,"NA",IF(ISERROR(X41/Y41-1),"NA",IF((X41/Y41-1)&gt;200%,"NA",IF((X41/Y41-1)&lt;-200%,"NA",(X41/Y41-1)))))</f>
        <v>NA</v>
      </c>
    </row>
    <row r="42" spans="2:28">
      <c r="B42" s="64" t="s">
        <v>0</v>
      </c>
      <c r="C42" s="111">
        <f>'Acum 12'!C42-'Acum 9'!C42</f>
        <v>0</v>
      </c>
      <c r="D42" s="112">
        <f>'Acum 12'!D42-'Acum 9'!D42</f>
        <v>0</v>
      </c>
      <c r="E42" s="112">
        <f>'Acum 12'!E42-'Acum 9'!E42</f>
        <v>0</v>
      </c>
      <c r="F42" s="12" t="str">
        <f t="shared" si="36"/>
        <v>NA</v>
      </c>
      <c r="G42" s="20" t="str">
        <f t="shared" si="37"/>
        <v>NA</v>
      </c>
      <c r="H42" s="111">
        <f>'Acum 12'!H42-'Acum 9'!H42</f>
        <v>0</v>
      </c>
      <c r="I42" s="112">
        <f>'Acum 12'!I42-'Acum 9'!I42</f>
        <v>0</v>
      </c>
      <c r="J42" s="112">
        <f>'Acum 12'!J42-'Acum 9'!J42</f>
        <v>0</v>
      </c>
      <c r="K42" s="12" t="str">
        <f t="shared" si="38"/>
        <v>NA</v>
      </c>
      <c r="L42" s="20" t="str">
        <f t="shared" si="39"/>
        <v>NA</v>
      </c>
      <c r="M42" s="40" t="str">
        <f t="shared" si="40"/>
        <v>NA</v>
      </c>
      <c r="N42" s="65" t="str">
        <f t="shared" si="40"/>
        <v>NA</v>
      </c>
      <c r="O42" s="41" t="str">
        <f t="shared" si="40"/>
        <v>NA</v>
      </c>
      <c r="P42" s="12" t="str">
        <f t="shared" si="41"/>
        <v>NA</v>
      </c>
      <c r="Q42" s="20" t="str">
        <f t="shared" si="42"/>
        <v>NA</v>
      </c>
      <c r="R42" s="26"/>
      <c r="S42" s="118">
        <f ca="1">C42/driver!$O$68</f>
        <v>0</v>
      </c>
      <c r="T42" s="119">
        <f ca="1">D42/driver!$O$67</f>
        <v>0</v>
      </c>
      <c r="U42" s="119">
        <f ca="1">E42/driver!$O$68</f>
        <v>0</v>
      </c>
      <c r="V42" s="12" t="str">
        <f t="shared" ca="1" si="43"/>
        <v>NA</v>
      </c>
      <c r="W42" s="20" t="str">
        <f t="shared" ca="1" si="44"/>
        <v>NA</v>
      </c>
      <c r="X42" s="118">
        <f ca="1">H42/driver!$O$68</f>
        <v>0</v>
      </c>
      <c r="Y42" s="119">
        <f ca="1">I42/driver!$O$67</f>
        <v>0</v>
      </c>
      <c r="Z42" s="119">
        <f ca="1">J42/driver!$O$68</f>
        <v>0</v>
      </c>
      <c r="AA42" s="12" t="str">
        <f t="shared" ca="1" si="45"/>
        <v>NA</v>
      </c>
      <c r="AB42" s="20" t="str">
        <f t="shared" ca="1" si="46"/>
        <v>NA</v>
      </c>
    </row>
    <row r="43" spans="2:28">
      <c r="B43" s="64" t="s">
        <v>4</v>
      </c>
      <c r="C43" s="111">
        <f>'Acum 12'!C43-'Acum 9'!C43</f>
        <v>0</v>
      </c>
      <c r="D43" s="112">
        <f>'Acum 12'!D43-'Acum 9'!D43</f>
        <v>0</v>
      </c>
      <c r="E43" s="112">
        <f>'Acum 12'!E43-'Acum 9'!E43</f>
        <v>0</v>
      </c>
      <c r="F43" s="12" t="str">
        <f t="shared" si="36"/>
        <v>NA</v>
      </c>
      <c r="G43" s="20" t="str">
        <f t="shared" si="37"/>
        <v>NA</v>
      </c>
      <c r="H43" s="111">
        <f>'Acum 12'!H43-'Acum 9'!H43</f>
        <v>0</v>
      </c>
      <c r="I43" s="112">
        <f>'Acum 12'!I43-'Acum 9'!I43</f>
        <v>0</v>
      </c>
      <c r="J43" s="112">
        <f>'Acum 12'!J43-'Acum 9'!J43</f>
        <v>0</v>
      </c>
      <c r="K43" s="12" t="str">
        <f t="shared" si="38"/>
        <v>NA</v>
      </c>
      <c r="L43" s="20" t="str">
        <f t="shared" si="39"/>
        <v>NA</v>
      </c>
      <c r="M43" s="40" t="str">
        <f t="shared" si="40"/>
        <v>NA</v>
      </c>
      <c r="N43" s="65" t="str">
        <f t="shared" si="40"/>
        <v>NA</v>
      </c>
      <c r="O43" s="41" t="str">
        <f t="shared" si="40"/>
        <v>NA</v>
      </c>
      <c r="P43" s="12" t="str">
        <f t="shared" si="41"/>
        <v>NA</v>
      </c>
      <c r="Q43" s="20" t="str">
        <f t="shared" si="42"/>
        <v>NA</v>
      </c>
      <c r="R43" s="26"/>
      <c r="S43" s="118">
        <f ca="1">C43/driver!$O$68</f>
        <v>0</v>
      </c>
      <c r="T43" s="119">
        <f ca="1">D43/driver!$O$67</f>
        <v>0</v>
      </c>
      <c r="U43" s="119">
        <f ca="1">E43/driver!$O$68</f>
        <v>0</v>
      </c>
      <c r="V43" s="12" t="str">
        <f t="shared" ca="1" si="43"/>
        <v>NA</v>
      </c>
      <c r="W43" s="20" t="str">
        <f t="shared" ca="1" si="44"/>
        <v>NA</v>
      </c>
      <c r="X43" s="118">
        <f ca="1">H43/driver!$O$68</f>
        <v>0</v>
      </c>
      <c r="Y43" s="119">
        <f ca="1">I43/driver!$O$67</f>
        <v>0</v>
      </c>
      <c r="Z43" s="119">
        <f ca="1">J43/driver!$O$68</f>
        <v>0</v>
      </c>
      <c r="AA43" s="12" t="str">
        <f t="shared" ca="1" si="45"/>
        <v>NA</v>
      </c>
      <c r="AB43" s="20" t="str">
        <f t="shared" ca="1" si="46"/>
        <v>NA</v>
      </c>
    </row>
    <row r="44" spans="2:28">
      <c r="B44" s="64" t="s">
        <v>1</v>
      </c>
      <c r="C44" s="111">
        <f>'Acum 12'!C44-'Acum 9'!C44</f>
        <v>0</v>
      </c>
      <c r="D44" s="112">
        <f>'Acum 12'!D44-'Acum 9'!D44</f>
        <v>0</v>
      </c>
      <c r="E44" s="112">
        <f>'Acum 12'!E44-'Acum 9'!E44</f>
        <v>0</v>
      </c>
      <c r="F44" s="12" t="str">
        <f t="shared" si="36"/>
        <v>NA</v>
      </c>
      <c r="G44" s="20" t="str">
        <f t="shared" si="37"/>
        <v>NA</v>
      </c>
      <c r="H44" s="111">
        <f>'Acum 12'!H44-'Acum 9'!H44</f>
        <v>0</v>
      </c>
      <c r="I44" s="112">
        <f>'Acum 12'!I44-'Acum 9'!I44</f>
        <v>0</v>
      </c>
      <c r="J44" s="112">
        <f>'Acum 12'!J44-'Acum 9'!J44</f>
        <v>0</v>
      </c>
      <c r="K44" s="12" t="str">
        <f t="shared" si="38"/>
        <v>NA</v>
      </c>
      <c r="L44" s="20" t="str">
        <f t="shared" si="39"/>
        <v>NA</v>
      </c>
      <c r="M44" s="40" t="str">
        <f t="shared" si="40"/>
        <v>NA</v>
      </c>
      <c r="N44" s="65" t="str">
        <f t="shared" si="40"/>
        <v>NA</v>
      </c>
      <c r="O44" s="41" t="str">
        <f t="shared" si="40"/>
        <v>NA</v>
      </c>
      <c r="P44" s="12" t="str">
        <f t="shared" si="41"/>
        <v>NA</v>
      </c>
      <c r="Q44" s="20" t="str">
        <f t="shared" si="42"/>
        <v>NA</v>
      </c>
      <c r="R44" s="26"/>
      <c r="S44" s="118">
        <f ca="1">C44/driver!$O$68</f>
        <v>0</v>
      </c>
      <c r="T44" s="119">
        <f ca="1">D44/driver!$O$67</f>
        <v>0</v>
      </c>
      <c r="U44" s="119">
        <f ca="1">E44/driver!$O$68</f>
        <v>0</v>
      </c>
      <c r="V44" s="12" t="str">
        <f t="shared" ca="1" si="43"/>
        <v>NA</v>
      </c>
      <c r="W44" s="20" t="str">
        <f t="shared" ca="1" si="44"/>
        <v>NA</v>
      </c>
      <c r="X44" s="118">
        <f ca="1">H44/driver!$O$68</f>
        <v>0</v>
      </c>
      <c r="Y44" s="119">
        <f ca="1">I44/driver!$O$67</f>
        <v>0</v>
      </c>
      <c r="Z44" s="119">
        <f ca="1">J44/driver!$O$68</f>
        <v>0</v>
      </c>
      <c r="AA44" s="12" t="str">
        <f t="shared" ca="1" si="45"/>
        <v>NA</v>
      </c>
      <c r="AB44" s="20" t="str">
        <f t="shared" ca="1" si="46"/>
        <v>NA</v>
      </c>
    </row>
    <row r="45" spans="2:28">
      <c r="B45" s="19" t="s">
        <v>2</v>
      </c>
      <c r="C45" s="111">
        <f>'Acum 12'!C45-'Acum 9'!C45</f>
        <v>0</v>
      </c>
      <c r="D45" s="112">
        <f>'Acum 12'!D45-'Acum 9'!D45</f>
        <v>0</v>
      </c>
      <c r="E45" s="112">
        <f>'Acum 12'!E45-'Acum 9'!E45</f>
        <v>0</v>
      </c>
      <c r="F45" s="12" t="str">
        <f t="shared" si="36"/>
        <v>NA</v>
      </c>
      <c r="G45" s="20" t="str">
        <f t="shared" si="37"/>
        <v>NA</v>
      </c>
      <c r="H45" s="111">
        <f>'Acum 12'!H45-'Acum 9'!H45</f>
        <v>0</v>
      </c>
      <c r="I45" s="112">
        <f>'Acum 12'!I45-'Acum 9'!I45</f>
        <v>0</v>
      </c>
      <c r="J45" s="112">
        <f>'Acum 12'!J45-'Acum 9'!J45</f>
        <v>0</v>
      </c>
      <c r="K45" s="12" t="str">
        <f t="shared" si="38"/>
        <v>NA</v>
      </c>
      <c r="L45" s="20" t="str">
        <f t="shared" si="39"/>
        <v>NA</v>
      </c>
      <c r="M45" s="40" t="str">
        <f t="shared" si="40"/>
        <v>NA</v>
      </c>
      <c r="N45" s="65" t="str">
        <f t="shared" si="40"/>
        <v>NA</v>
      </c>
      <c r="O45" s="41" t="str">
        <f t="shared" si="40"/>
        <v>NA</v>
      </c>
      <c r="P45" s="12" t="str">
        <f t="shared" si="41"/>
        <v>NA</v>
      </c>
      <c r="Q45" s="20" t="str">
        <f t="shared" si="42"/>
        <v>NA</v>
      </c>
      <c r="R45" s="26"/>
      <c r="S45" s="118">
        <f ca="1">C45/driver!$O$68</f>
        <v>0</v>
      </c>
      <c r="T45" s="119">
        <f ca="1">D45/driver!$O$67</f>
        <v>0</v>
      </c>
      <c r="U45" s="119">
        <f ca="1">E45/driver!$O$68</f>
        <v>0</v>
      </c>
      <c r="V45" s="12" t="str">
        <f t="shared" ca="1" si="43"/>
        <v>NA</v>
      </c>
      <c r="W45" s="20" t="str">
        <f t="shared" ca="1" si="44"/>
        <v>NA</v>
      </c>
      <c r="X45" s="118">
        <f ca="1">H45/driver!$O$68</f>
        <v>0</v>
      </c>
      <c r="Y45" s="119">
        <f ca="1">I45/driver!$O$67</f>
        <v>0</v>
      </c>
      <c r="Z45" s="119">
        <f ca="1">J45/driver!$O$68</f>
        <v>0</v>
      </c>
      <c r="AA45" s="12" t="str">
        <f t="shared" ca="1" si="45"/>
        <v>NA</v>
      </c>
      <c r="AB45" s="20" t="str">
        <f t="shared" ca="1" si="46"/>
        <v>NA</v>
      </c>
    </row>
    <row r="46" spans="2:28">
      <c r="B46" s="83" t="s">
        <v>6</v>
      </c>
      <c r="C46" s="126">
        <f>'Acum 12'!C46-'Acum 9'!C46</f>
        <v>0</v>
      </c>
      <c r="D46" s="127">
        <f>'Acum 12'!D46-'Acum 9'!D46</f>
        <v>0</v>
      </c>
      <c r="E46" s="127">
        <f>'Acum 12'!E46-'Acum 9'!E46</f>
        <v>0</v>
      </c>
      <c r="F46" s="33" t="str">
        <f t="shared" si="36"/>
        <v>NA</v>
      </c>
      <c r="G46" s="32" t="str">
        <f t="shared" si="37"/>
        <v>NA</v>
      </c>
      <c r="H46" s="126">
        <f>'Acum 12'!H46-'Acum 9'!H46</f>
        <v>0</v>
      </c>
      <c r="I46" s="127">
        <f>'Acum 12'!I46-'Acum 9'!I46</f>
        <v>0</v>
      </c>
      <c r="J46" s="127">
        <f>'Acum 12'!J46-'Acum 9'!J46</f>
        <v>0</v>
      </c>
      <c r="K46" s="31" t="str">
        <f t="shared" si="38"/>
        <v>NA</v>
      </c>
      <c r="L46" s="32" t="str">
        <f t="shared" si="39"/>
        <v>NA</v>
      </c>
      <c r="M46" s="46" t="str">
        <f t="shared" si="40"/>
        <v>NA</v>
      </c>
      <c r="N46" s="72" t="str">
        <f t="shared" si="40"/>
        <v>NA</v>
      </c>
      <c r="O46" s="47" t="str">
        <f t="shared" si="40"/>
        <v>NA</v>
      </c>
      <c r="P46" s="33" t="str">
        <f t="shared" si="41"/>
        <v>NA</v>
      </c>
      <c r="Q46" s="32" t="str">
        <f t="shared" si="42"/>
        <v>NA</v>
      </c>
      <c r="R46" s="28"/>
      <c r="S46" s="130">
        <f ca="1">C46/driver!$O$68</f>
        <v>0</v>
      </c>
      <c r="T46" s="131">
        <f ca="1">D46/driver!$O$67</f>
        <v>0</v>
      </c>
      <c r="U46" s="131">
        <f ca="1">E46/driver!$O$68</f>
        <v>0</v>
      </c>
      <c r="V46" s="33" t="str">
        <f t="shared" ca="1" si="43"/>
        <v>NA</v>
      </c>
      <c r="W46" s="32" t="str">
        <f t="shared" ca="1" si="44"/>
        <v>NA</v>
      </c>
      <c r="X46" s="130">
        <f ca="1">H46/driver!$O$68</f>
        <v>0</v>
      </c>
      <c r="Y46" s="131">
        <f ca="1">I46/driver!$O$67</f>
        <v>0</v>
      </c>
      <c r="Z46" s="131">
        <f ca="1">J46/driver!$O$68</f>
        <v>0</v>
      </c>
      <c r="AA46" s="33" t="str">
        <f t="shared" ca="1" si="45"/>
        <v>NA</v>
      </c>
      <c r="AB46" s="32" t="str">
        <f t="shared" ca="1" si="46"/>
        <v>NA</v>
      </c>
    </row>
    <row r="47" spans="2:28">
      <c r="B47" s="34" t="s">
        <v>35</v>
      </c>
      <c r="C47" s="128">
        <f>SUM(C41:C46)</f>
        <v>0</v>
      </c>
      <c r="D47" s="129">
        <f>SUM(D41:D46)</f>
        <v>0</v>
      </c>
      <c r="E47" s="129">
        <f>SUM(E41:E46)</f>
        <v>0</v>
      </c>
      <c r="F47" s="13" t="str">
        <f t="shared" si="36"/>
        <v>NA</v>
      </c>
      <c r="G47" s="38" t="str">
        <f t="shared" si="37"/>
        <v>NA</v>
      </c>
      <c r="H47" s="128">
        <f>SUM(H41:H46)</f>
        <v>0</v>
      </c>
      <c r="I47" s="129">
        <f>SUM(I41:I46)</f>
        <v>0</v>
      </c>
      <c r="J47" s="129">
        <f>SUM(J41:J46)</f>
        <v>0</v>
      </c>
      <c r="K47" s="13" t="str">
        <f t="shared" si="38"/>
        <v>NA</v>
      </c>
      <c r="L47" s="38" t="str">
        <f t="shared" si="39"/>
        <v>NA</v>
      </c>
      <c r="M47" s="48" t="str">
        <f t="shared" si="40"/>
        <v>NA</v>
      </c>
      <c r="N47" s="49" t="str">
        <f t="shared" si="40"/>
        <v>NA</v>
      </c>
      <c r="O47" s="49" t="str">
        <f t="shared" si="40"/>
        <v>NA</v>
      </c>
      <c r="P47" s="13" t="str">
        <f t="shared" si="41"/>
        <v>NA</v>
      </c>
      <c r="Q47" s="38" t="str">
        <f t="shared" si="42"/>
        <v>NA</v>
      </c>
      <c r="R47" s="36"/>
      <c r="S47" s="132">
        <f ca="1">C47/driver!$O$68</f>
        <v>0</v>
      </c>
      <c r="T47" s="133">
        <f ca="1">D47/driver!$O$67</f>
        <v>0</v>
      </c>
      <c r="U47" s="133">
        <f ca="1">E47/driver!$O$68</f>
        <v>0</v>
      </c>
      <c r="V47" s="13" t="str">
        <f t="shared" ca="1" si="43"/>
        <v>NA</v>
      </c>
      <c r="W47" s="38" t="str">
        <f t="shared" ca="1" si="44"/>
        <v>NA</v>
      </c>
      <c r="X47" s="132">
        <f ca="1">H47/driver!$O$68</f>
        <v>0</v>
      </c>
      <c r="Y47" s="133">
        <f ca="1">I47/driver!$O$67</f>
        <v>0</v>
      </c>
      <c r="Z47" s="133">
        <f ca="1">J47/driver!$O$68</f>
        <v>0</v>
      </c>
      <c r="AA47" s="13" t="str">
        <f t="shared" ca="1" si="45"/>
        <v>NA</v>
      </c>
      <c r="AB47" s="38" t="str">
        <f t="shared" ca="1" si="46"/>
        <v>NA</v>
      </c>
    </row>
    <row r="48" spans="2:28" ht="15.75" thickBot="1">
      <c r="B48" s="66" t="s">
        <v>36</v>
      </c>
      <c r="C48" s="113">
        <f>'Acum 12'!C48-'Acum 9'!C48</f>
        <v>0</v>
      </c>
      <c r="D48" s="114">
        <f>'Acum 12'!D48-'Acum 9'!D48</f>
        <v>0</v>
      </c>
      <c r="E48" s="114">
        <f>'Acum 12'!E48-'Acum 9'!E48</f>
        <v>0</v>
      </c>
      <c r="F48" s="11" t="str">
        <f t="shared" si="36"/>
        <v>NA</v>
      </c>
      <c r="G48" s="101" t="str">
        <f t="shared" si="37"/>
        <v>NA</v>
      </c>
      <c r="H48" s="113">
        <f>'Acum 12'!H48-'Acum 9'!H48</f>
        <v>0</v>
      </c>
      <c r="I48" s="114">
        <f>'Acum 12'!I48-'Acum 9'!I48</f>
        <v>0</v>
      </c>
      <c r="J48" s="114">
        <f>'Acum 12'!J48-'Acum 9'!J48</f>
        <v>0</v>
      </c>
      <c r="K48" s="11" t="str">
        <f t="shared" si="38"/>
        <v>NA</v>
      </c>
      <c r="L48" s="101" t="str">
        <f t="shared" si="39"/>
        <v>NA</v>
      </c>
      <c r="M48" s="42" t="str">
        <f t="shared" si="40"/>
        <v>NA</v>
      </c>
      <c r="N48" s="109" t="str">
        <f t="shared" si="40"/>
        <v>NA</v>
      </c>
      <c r="O48" s="43" t="str">
        <f t="shared" si="40"/>
        <v>NA</v>
      </c>
      <c r="P48" s="11" t="str">
        <f t="shared" si="41"/>
        <v>NA</v>
      </c>
      <c r="Q48" s="101" t="str">
        <f t="shared" si="42"/>
        <v>NA</v>
      </c>
      <c r="R48" s="26"/>
      <c r="S48" s="118">
        <f ca="1">C48/driver!$O$68</f>
        <v>0</v>
      </c>
      <c r="T48" s="119">
        <f ca="1">D48/driver!$O$67</f>
        <v>0</v>
      </c>
      <c r="U48" s="119">
        <f ca="1">E48/driver!$O$68</f>
        <v>0</v>
      </c>
      <c r="V48" s="12" t="str">
        <f t="shared" ca="1" si="43"/>
        <v>NA</v>
      </c>
      <c r="W48" s="96" t="str">
        <f t="shared" ca="1" si="44"/>
        <v>NA</v>
      </c>
      <c r="X48" s="118">
        <f ca="1">H48/driver!$O$68</f>
        <v>0</v>
      </c>
      <c r="Y48" s="119">
        <f ca="1">I48/driver!$O$67</f>
        <v>0</v>
      </c>
      <c r="Z48" s="134">
        <f ca="1">J48/driver!$O$68</f>
        <v>0</v>
      </c>
      <c r="AA48" s="11" t="str">
        <f t="shared" ca="1" si="45"/>
        <v>NA</v>
      </c>
      <c r="AB48" s="101" t="str">
        <f t="shared" ca="1" si="46"/>
        <v>NA</v>
      </c>
    </row>
    <row r="49" spans="2:28" s="2" customFormat="1" ht="15.75" thickTop="1">
      <c r="B49" s="68" t="s">
        <v>7</v>
      </c>
      <c r="C49" s="115">
        <f>SUM(C47:C48)</f>
        <v>0</v>
      </c>
      <c r="D49" s="117">
        <f>SUM(D47:D48)</f>
        <v>0</v>
      </c>
      <c r="E49" s="116">
        <f>SUM(E47:E48)</f>
        <v>0</v>
      </c>
      <c r="F49" s="22" t="str">
        <f t="shared" si="36"/>
        <v>NA</v>
      </c>
      <c r="G49" s="23" t="str">
        <f t="shared" si="37"/>
        <v>NA</v>
      </c>
      <c r="H49" s="115">
        <f>SUM(H47:H48)</f>
        <v>0</v>
      </c>
      <c r="I49" s="117">
        <f>SUM(I47:I48)</f>
        <v>0</v>
      </c>
      <c r="J49" s="116">
        <f>SUM(J47:J48)</f>
        <v>0</v>
      </c>
      <c r="K49" s="22" t="str">
        <f t="shared" si="38"/>
        <v>NA</v>
      </c>
      <c r="L49" s="23" t="str">
        <f t="shared" si="39"/>
        <v>NA</v>
      </c>
      <c r="M49" s="44" t="str">
        <f t="shared" si="40"/>
        <v>NA</v>
      </c>
      <c r="N49" s="45" t="str">
        <f t="shared" si="40"/>
        <v>NA</v>
      </c>
      <c r="O49" s="45" t="str">
        <f t="shared" si="40"/>
        <v>NA</v>
      </c>
      <c r="P49" s="22" t="str">
        <f t="shared" si="41"/>
        <v>NA</v>
      </c>
      <c r="Q49" s="23" t="str">
        <f t="shared" si="42"/>
        <v>NA</v>
      </c>
      <c r="R49" s="70"/>
      <c r="S49" s="120">
        <f ca="1">C49/driver!$O$68</f>
        <v>0</v>
      </c>
      <c r="T49" s="120">
        <f ca="1">D49/driver!$O$67</f>
        <v>0</v>
      </c>
      <c r="U49" s="120">
        <f ca="1">E49/driver!$O$68</f>
        <v>0</v>
      </c>
      <c r="V49" s="24" t="str">
        <f t="shared" ca="1" si="43"/>
        <v>NA</v>
      </c>
      <c r="W49" s="25" t="str">
        <f t="shared" ca="1" si="44"/>
        <v>NA</v>
      </c>
      <c r="X49" s="120">
        <f ca="1">H49/driver!$O$68</f>
        <v>0</v>
      </c>
      <c r="Y49" s="120">
        <f ca="1">I49/driver!$O$67</f>
        <v>0</v>
      </c>
      <c r="Z49" s="135">
        <f ca="1">J49/driver!$O$68</f>
        <v>0</v>
      </c>
      <c r="AA49" s="22" t="str">
        <f t="shared" ca="1" si="45"/>
        <v>NA</v>
      </c>
      <c r="AB49" s="23" t="str">
        <f t="shared" ca="1" si="46"/>
        <v>NA</v>
      </c>
    </row>
    <row r="50" spans="2:28" s="2" customFormat="1">
      <c r="B50" s="69"/>
      <c r="C50" s="4"/>
      <c r="D50" s="4"/>
      <c r="E50" s="4"/>
      <c r="F50" s="4"/>
      <c r="G50" s="13"/>
      <c r="H50" s="4"/>
      <c r="I50" s="4"/>
      <c r="J50" s="4"/>
      <c r="K50" s="13"/>
      <c r="L50" s="13"/>
      <c r="M50" s="50"/>
      <c r="N50" s="49"/>
      <c r="O50" s="49"/>
      <c r="P50" s="13"/>
      <c r="Q50" s="13"/>
      <c r="R50" s="82"/>
      <c r="S50" s="37"/>
      <c r="T50" s="37"/>
      <c r="U50" s="37"/>
      <c r="V50" s="13"/>
      <c r="W50" s="13"/>
      <c r="X50" s="37"/>
      <c r="Y50" s="37"/>
      <c r="Z50" s="37"/>
      <c r="AA50" s="13"/>
      <c r="AB50" s="13"/>
    </row>
    <row r="51" spans="2:28">
      <c r="B51" s="55" t="s">
        <v>44</v>
      </c>
      <c r="C51" s="56" t="s">
        <v>33</v>
      </c>
      <c r="D51" s="57"/>
      <c r="E51" s="57"/>
      <c r="F51" s="57"/>
      <c r="G51" s="58"/>
      <c r="H51" s="56" t="s">
        <v>26</v>
      </c>
      <c r="I51" s="57"/>
      <c r="J51" s="57"/>
      <c r="K51" s="57"/>
      <c r="L51" s="58"/>
      <c r="M51" s="56" t="s">
        <v>34</v>
      </c>
      <c r="N51" s="16"/>
      <c r="O51" s="16"/>
      <c r="P51" s="16"/>
      <c r="Q51" s="17"/>
      <c r="R51" s="70"/>
      <c r="S51" s="59" t="s">
        <v>28</v>
      </c>
      <c r="T51" s="57"/>
      <c r="U51" s="57"/>
      <c r="V51" s="57"/>
      <c r="W51" s="58"/>
      <c r="X51" s="56" t="s">
        <v>29</v>
      </c>
      <c r="Y51" s="57"/>
      <c r="Z51" s="57"/>
      <c r="AA51" s="57"/>
      <c r="AB51" s="58"/>
    </row>
    <row r="52" spans="2:28" s="6" customFormat="1" ht="12.75">
      <c r="B52" s="60" t="s">
        <v>9</v>
      </c>
      <c r="C52" s="61">
        <v>2014</v>
      </c>
      <c r="D52" s="62">
        <v>2013</v>
      </c>
      <c r="E52" s="62" t="s">
        <v>42</v>
      </c>
      <c r="F52" s="62" t="s">
        <v>30</v>
      </c>
      <c r="G52" s="63" t="s">
        <v>31</v>
      </c>
      <c r="H52" s="61">
        <v>2014</v>
      </c>
      <c r="I52" s="62">
        <v>2013</v>
      </c>
      <c r="J52" s="62" t="s">
        <v>42</v>
      </c>
      <c r="K52" s="62" t="s">
        <v>30</v>
      </c>
      <c r="L52" s="63" t="s">
        <v>31</v>
      </c>
      <c r="M52" s="61">
        <v>2014</v>
      </c>
      <c r="N52" s="62">
        <v>2013</v>
      </c>
      <c r="O52" s="62" t="s">
        <v>42</v>
      </c>
      <c r="P52" s="62" t="s">
        <v>30</v>
      </c>
      <c r="Q52" s="63" t="s">
        <v>31</v>
      </c>
      <c r="R52" s="70"/>
      <c r="S52" s="61">
        <v>2014</v>
      </c>
      <c r="T52" s="62">
        <v>2013</v>
      </c>
      <c r="U52" s="62" t="s">
        <v>42</v>
      </c>
      <c r="V52" s="62" t="s">
        <v>30</v>
      </c>
      <c r="W52" s="63" t="s">
        <v>31</v>
      </c>
      <c r="X52" s="61">
        <v>2014</v>
      </c>
      <c r="Y52" s="62">
        <v>2013</v>
      </c>
      <c r="Z52" s="62" t="s">
        <v>42</v>
      </c>
      <c r="AA52" s="62" t="s">
        <v>30</v>
      </c>
      <c r="AB52" s="63" t="s">
        <v>31</v>
      </c>
    </row>
    <row r="53" spans="2:28">
      <c r="B53" s="64" t="s">
        <v>5</v>
      </c>
      <c r="C53" s="111">
        <f>'Acum 12'!C53-'Acum 9'!C53</f>
        <v>0</v>
      </c>
      <c r="D53" s="110">
        <f>'Acum 12'!D53-'Acum 9'!D53</f>
        <v>0</v>
      </c>
      <c r="E53" s="112">
        <f>'Acum 12'!E53-'Acum 9'!E53</f>
        <v>0</v>
      </c>
      <c r="F53" s="12" t="str">
        <f t="shared" ref="F53:F61" si="47">IF(E219,"NA",IF(ISERROR(C53/E53),"NA",IF((C53/E53)&gt;200%,"NA",IF((C53/E53)&lt;-200%,"NA",(C53/E53)))))</f>
        <v>NA</v>
      </c>
      <c r="G53" s="20" t="str">
        <f t="shared" ref="G53:G61" si="48">IF(D53=0,"NA",IF(ISERROR(C53/D53-1),"NA",IF((C53/D53-1)&gt;200%,"NA",IF((C53/D53-1)&lt;-200%,"NA",(C53/D53-1)))))</f>
        <v>NA</v>
      </c>
      <c r="H53" s="111">
        <f>'Acum 12'!H53-'Acum 9'!H53</f>
        <v>0</v>
      </c>
      <c r="I53" s="112">
        <f>'Acum 12'!I53-'Acum 9'!I53</f>
        <v>0</v>
      </c>
      <c r="J53" s="112">
        <f>'Acum 12'!J53-'Acum 9'!J53</f>
        <v>0</v>
      </c>
      <c r="K53" s="103" t="str">
        <f t="shared" ref="K53:K61" si="49">IF(J219,"NA",IF(ISERROR(H53/J53),"NA",IF((H53/J53)&gt;200%,"NA",IF((H53/J53)&lt;-200%,"NA",(H53/J53)))))</f>
        <v>NA</v>
      </c>
      <c r="L53" s="20" t="str">
        <f t="shared" ref="L53:L61" si="50">IF(I53=0,"NA",IF(ISERROR(H53/I53-1),"NA",IF((H53/I53-1)&gt;200%,"NA",IF((H53/I53-1)&lt;-200%,"NA",(H53/I53-1)))))</f>
        <v>NA</v>
      </c>
      <c r="M53" s="40" t="str">
        <f t="shared" ref="M53:O61" si="51">IF(ISERROR(C53/H53),"NA",(C53/H53))</f>
        <v>NA</v>
      </c>
      <c r="N53" s="41" t="str">
        <f t="shared" si="51"/>
        <v>NA</v>
      </c>
      <c r="O53" s="137" t="str">
        <f>IF(ISERROR(E53/J53),"NA",(E53/J53))</f>
        <v>NA</v>
      </c>
      <c r="P53" s="97" t="str">
        <f t="shared" ref="P53:P61" si="52">IF(O209,"NA",IF(ISERROR(M53/O53),"NA",IF((M53/O53)&gt;200%,"NA",IF((M53/O53)&lt;-200%,"NA",(M53/O53)))))</f>
        <v>NA</v>
      </c>
      <c r="Q53" s="20" t="str">
        <f t="shared" ref="Q53:Q61" si="53">IF(N53=0,"NA",IF(ISERROR(M53/N53-1),"NA",IF((M53/N53-1)&gt;200%,"NA",IF((M53/N53-1)&lt;-200%,"NA",(M53/N53-1)))))</f>
        <v>NA</v>
      </c>
      <c r="R53" s="26"/>
      <c r="S53" s="118">
        <f ca="1">C53/driver!$O$68</f>
        <v>0</v>
      </c>
      <c r="T53" s="119">
        <f ca="1">D53/driver!$O$67</f>
        <v>0</v>
      </c>
      <c r="U53" s="119">
        <f ca="1">E53/driver!$O$68</f>
        <v>0</v>
      </c>
      <c r="V53" s="12" t="str">
        <f t="shared" ref="V53:V61" ca="1" si="54">IF(U219,"NA",IF(ISERROR(S53/U53),"NA",IF((S53/U53)&gt;200%,"NA",IF((S53/U53)&lt;-200%,"NA",(S53/U53)))))</f>
        <v>NA</v>
      </c>
      <c r="W53" s="20" t="str">
        <f t="shared" ref="W53:W61" ca="1" si="55">IF(T53=0,"NA",IF(ISERROR(S53/T53-1),"NA",IF((S53/T53-1)&gt;200%,"NA",IF((S53/T53-1)&lt;-200%,"NA",(S53/T53-1)))))</f>
        <v>NA</v>
      </c>
      <c r="X53" s="118">
        <f ca="1">H53/driver!$O$68</f>
        <v>0</v>
      </c>
      <c r="Y53" s="119">
        <f ca="1">I53/driver!$O$67</f>
        <v>0</v>
      </c>
      <c r="Z53" s="119">
        <f ca="1">J53/driver!$O$68</f>
        <v>0</v>
      </c>
      <c r="AA53" s="97" t="str">
        <f t="shared" ref="AA53:AA61" ca="1" si="56">IF(Z219,"NA",IF(ISERROR(X53/Z53),"NA",IF((X53/Z53)&gt;200%,"NA",IF((X53/Z53)&lt;-200%,"NA",(X53/Z53)))))</f>
        <v>NA</v>
      </c>
      <c r="AB53" s="20" t="str">
        <f t="shared" ref="AB53:AB61" ca="1" si="57">IF(Y53=0,"NA",IF(ISERROR(X53/Y53-1),"NA",IF((X53/Y53-1)&gt;200%,"NA",IF((X53/Y53-1)&lt;-200%,"NA",(X53/Y53-1)))))</f>
        <v>NA</v>
      </c>
    </row>
    <row r="54" spans="2:28" ht="15.75" thickBot="1">
      <c r="B54" s="105" t="s">
        <v>0</v>
      </c>
      <c r="C54" s="113">
        <f>'Acum 12'!C54-'Acum 9'!C54</f>
        <v>0</v>
      </c>
      <c r="D54" s="114">
        <f>'Acum 12'!D54-'Acum 9'!D54</f>
        <v>0</v>
      </c>
      <c r="E54" s="114">
        <f>'Acum 12'!E54-'Acum 9'!E54</f>
        <v>0</v>
      </c>
      <c r="F54" s="100" t="str">
        <f t="shared" si="47"/>
        <v>NA</v>
      </c>
      <c r="G54" s="101" t="str">
        <f t="shared" si="48"/>
        <v>NA</v>
      </c>
      <c r="H54" s="113">
        <f>'Acum 12'!H54-'Acum 9'!H54</f>
        <v>0</v>
      </c>
      <c r="I54" s="114">
        <f>'Acum 12'!I54-'Acum 9'!I54</f>
        <v>0</v>
      </c>
      <c r="J54" s="114">
        <f>'Acum 12'!J54-'Acum 9'!J54</f>
        <v>0</v>
      </c>
      <c r="K54" s="100" t="str">
        <f t="shared" si="49"/>
        <v>NA</v>
      </c>
      <c r="L54" s="101" t="str">
        <f t="shared" si="50"/>
        <v>NA</v>
      </c>
      <c r="M54" s="42" t="str">
        <f t="shared" si="51"/>
        <v>NA</v>
      </c>
      <c r="N54" s="67" t="str">
        <f t="shared" si="51"/>
        <v>NA</v>
      </c>
      <c r="O54" s="109" t="str">
        <f t="shared" si="51"/>
        <v>NA</v>
      </c>
      <c r="P54" s="100" t="str">
        <f t="shared" si="52"/>
        <v>NA</v>
      </c>
      <c r="Q54" s="101" t="str">
        <f t="shared" si="53"/>
        <v>NA</v>
      </c>
      <c r="R54" s="26"/>
      <c r="S54" s="138">
        <f ca="1">C54/driver!$O$68</f>
        <v>0</v>
      </c>
      <c r="T54" s="134">
        <f ca="1">D54/driver!$O$67</f>
        <v>0</v>
      </c>
      <c r="U54" s="134">
        <f ca="1">E54/driver!$O$68</f>
        <v>0</v>
      </c>
      <c r="V54" s="100" t="str">
        <f t="shared" ca="1" si="54"/>
        <v>NA</v>
      </c>
      <c r="W54" s="101" t="str">
        <f t="shared" ca="1" si="55"/>
        <v>NA</v>
      </c>
      <c r="X54" s="138">
        <f ca="1">H54/driver!$O$68</f>
        <v>0</v>
      </c>
      <c r="Y54" s="134">
        <f ca="1">I54/driver!$O$67</f>
        <v>0</v>
      </c>
      <c r="Z54" s="134">
        <f ca="1">J54/driver!$O$68</f>
        <v>0</v>
      </c>
      <c r="AA54" s="100" t="str">
        <f t="shared" ca="1" si="56"/>
        <v>NA</v>
      </c>
      <c r="AB54" s="21" t="str">
        <f t="shared" ca="1" si="57"/>
        <v>NA</v>
      </c>
    </row>
    <row r="55" spans="2:28" ht="15.75" hidden="1" customHeight="1" thickTop="1">
      <c r="B55" s="64" t="s">
        <v>4</v>
      </c>
      <c r="C55" s="111">
        <f>'Acum 12'!C55-'Acum 9'!C55</f>
        <v>0</v>
      </c>
      <c r="D55" s="112">
        <f>'Acum 12'!D55-'Acum 9'!D55</f>
        <v>0</v>
      </c>
      <c r="E55" s="112">
        <f>'Acum 12'!E55-'Acum 9'!E55</f>
        <v>0</v>
      </c>
      <c r="F55" s="12" t="str">
        <f t="shared" si="47"/>
        <v>NA</v>
      </c>
      <c r="G55" s="20" t="str">
        <f t="shared" si="48"/>
        <v>NA</v>
      </c>
      <c r="H55" s="111">
        <f>'Acum 12'!H55-'Acum 9'!H55</f>
        <v>0</v>
      </c>
      <c r="I55" s="112">
        <f>'Acum 12'!I55-'Acum 9'!I55</f>
        <v>0</v>
      </c>
      <c r="J55" s="112">
        <f>'Acum 12'!J55-'Acum 9'!J55</f>
        <v>0</v>
      </c>
      <c r="K55" s="12" t="str">
        <f t="shared" si="49"/>
        <v>NA</v>
      </c>
      <c r="L55" s="20" t="str">
        <f t="shared" si="50"/>
        <v>NA</v>
      </c>
      <c r="M55" s="40" t="str">
        <f t="shared" si="51"/>
        <v>NA</v>
      </c>
      <c r="N55" s="65" t="str">
        <f t="shared" si="51"/>
        <v>NA</v>
      </c>
      <c r="O55" s="65" t="str">
        <f t="shared" si="51"/>
        <v>NA</v>
      </c>
      <c r="P55" s="97" t="str">
        <f t="shared" si="52"/>
        <v>NA</v>
      </c>
      <c r="Q55" s="20" t="str">
        <f t="shared" si="53"/>
        <v>NA</v>
      </c>
      <c r="R55" s="26"/>
      <c r="S55" s="118">
        <f ca="1">C55/driver!$O$68</f>
        <v>0</v>
      </c>
      <c r="T55" s="119">
        <f ca="1">D55/driver!$O$67</f>
        <v>0</v>
      </c>
      <c r="U55" s="119">
        <f ca="1">E55/driver!$O$68</f>
        <v>0</v>
      </c>
      <c r="V55" s="12" t="str">
        <f t="shared" ca="1" si="54"/>
        <v>NA</v>
      </c>
      <c r="W55" s="20" t="str">
        <f t="shared" ca="1" si="55"/>
        <v>NA</v>
      </c>
      <c r="X55" s="118">
        <f ca="1">H55/driver!$O$68</f>
        <v>0</v>
      </c>
      <c r="Y55" s="119">
        <f ca="1">I55/driver!$O$67</f>
        <v>0</v>
      </c>
      <c r="Z55" s="119">
        <f ca="1">J55/driver!$O$68</f>
        <v>0</v>
      </c>
      <c r="AA55" s="97" t="str">
        <f t="shared" ca="1" si="56"/>
        <v>NA</v>
      </c>
      <c r="AB55" s="20" t="str">
        <f t="shared" ca="1" si="57"/>
        <v>NA</v>
      </c>
    </row>
    <row r="56" spans="2:28" ht="15" hidden="1" customHeight="1">
      <c r="B56" s="64" t="s">
        <v>1</v>
      </c>
      <c r="C56" s="111">
        <f>'Acum 12'!C56-'Acum 9'!C56</f>
        <v>0</v>
      </c>
      <c r="D56" s="112">
        <f>'Acum 12'!D56-'Acum 9'!D56</f>
        <v>0</v>
      </c>
      <c r="E56" s="112">
        <f>'Acum 12'!E56-'Acum 9'!E56</f>
        <v>0</v>
      </c>
      <c r="F56" s="12" t="str">
        <f t="shared" si="47"/>
        <v>NA</v>
      </c>
      <c r="G56" s="20" t="str">
        <f t="shared" si="48"/>
        <v>NA</v>
      </c>
      <c r="H56" s="111">
        <f>'Acum 12'!H56-'Acum 9'!H56</f>
        <v>0</v>
      </c>
      <c r="I56" s="112">
        <f>'Acum 12'!I56-'Acum 9'!I56</f>
        <v>0</v>
      </c>
      <c r="J56" s="112">
        <f>'Acum 12'!J56-'Acum 9'!J56</f>
        <v>0</v>
      </c>
      <c r="K56" s="12" t="str">
        <f t="shared" si="49"/>
        <v>NA</v>
      </c>
      <c r="L56" s="20" t="str">
        <f t="shared" si="50"/>
        <v>NA</v>
      </c>
      <c r="M56" s="40" t="str">
        <f t="shared" si="51"/>
        <v>NA</v>
      </c>
      <c r="N56" s="65" t="str">
        <f t="shared" si="51"/>
        <v>NA</v>
      </c>
      <c r="O56" s="65" t="str">
        <f t="shared" si="51"/>
        <v>NA</v>
      </c>
      <c r="P56" s="97" t="str">
        <f t="shared" si="52"/>
        <v>NA</v>
      </c>
      <c r="Q56" s="20" t="str">
        <f t="shared" si="53"/>
        <v>NA</v>
      </c>
      <c r="R56" s="26"/>
      <c r="S56" s="118">
        <f ca="1">C56/driver!$O$68</f>
        <v>0</v>
      </c>
      <c r="T56" s="119">
        <f ca="1">D56/driver!$O$67</f>
        <v>0</v>
      </c>
      <c r="U56" s="119">
        <f ca="1">E56/driver!$O$68</f>
        <v>0</v>
      </c>
      <c r="V56" s="12" t="str">
        <f t="shared" ca="1" si="54"/>
        <v>NA</v>
      </c>
      <c r="W56" s="20" t="str">
        <f t="shared" ca="1" si="55"/>
        <v>NA</v>
      </c>
      <c r="X56" s="118">
        <f ca="1">H56/driver!$O$68</f>
        <v>0</v>
      </c>
      <c r="Y56" s="119">
        <f ca="1">I56/driver!$O$67</f>
        <v>0</v>
      </c>
      <c r="Z56" s="119">
        <f ca="1">J56/driver!$O$68</f>
        <v>0</v>
      </c>
      <c r="AA56" s="97" t="str">
        <f t="shared" ca="1" si="56"/>
        <v>NA</v>
      </c>
      <c r="AB56" s="20" t="str">
        <f t="shared" ca="1" si="57"/>
        <v>NA</v>
      </c>
    </row>
    <row r="57" spans="2:28" ht="15" hidden="1" customHeight="1">
      <c r="B57" s="19" t="s">
        <v>2</v>
      </c>
      <c r="C57" s="111">
        <f>'Acum 12'!C57-'Acum 9'!C57</f>
        <v>0</v>
      </c>
      <c r="D57" s="112">
        <f>'Acum 12'!D57-'Acum 9'!D57</f>
        <v>0</v>
      </c>
      <c r="E57" s="112">
        <f>'Acum 12'!E57-'Acum 9'!E57</f>
        <v>0</v>
      </c>
      <c r="F57" s="12" t="str">
        <f t="shared" si="47"/>
        <v>NA</v>
      </c>
      <c r="G57" s="20" t="str">
        <f t="shared" si="48"/>
        <v>NA</v>
      </c>
      <c r="H57" s="111">
        <f>'Acum 12'!H57-'Acum 9'!H57</f>
        <v>0</v>
      </c>
      <c r="I57" s="112">
        <f>'Acum 12'!I57-'Acum 9'!I57</f>
        <v>0</v>
      </c>
      <c r="J57" s="112">
        <f>'Acum 12'!J57-'Acum 9'!J57</f>
        <v>0</v>
      </c>
      <c r="K57" s="12" t="str">
        <f t="shared" si="49"/>
        <v>NA</v>
      </c>
      <c r="L57" s="20" t="str">
        <f t="shared" si="50"/>
        <v>NA</v>
      </c>
      <c r="M57" s="40" t="str">
        <f t="shared" si="51"/>
        <v>NA</v>
      </c>
      <c r="N57" s="65" t="str">
        <f t="shared" si="51"/>
        <v>NA</v>
      </c>
      <c r="O57" s="65" t="str">
        <f t="shared" si="51"/>
        <v>NA</v>
      </c>
      <c r="P57" s="97" t="str">
        <f t="shared" si="52"/>
        <v>NA</v>
      </c>
      <c r="Q57" s="20" t="str">
        <f t="shared" si="53"/>
        <v>NA</v>
      </c>
      <c r="R57" s="26"/>
      <c r="S57" s="118">
        <f ca="1">C57/driver!$O$68</f>
        <v>0</v>
      </c>
      <c r="T57" s="119">
        <f ca="1">D57/driver!$O$67</f>
        <v>0</v>
      </c>
      <c r="U57" s="119">
        <f ca="1">E57/driver!$O$68</f>
        <v>0</v>
      </c>
      <c r="V57" s="12" t="str">
        <f t="shared" ca="1" si="54"/>
        <v>NA</v>
      </c>
      <c r="W57" s="20" t="str">
        <f t="shared" ca="1" si="55"/>
        <v>NA</v>
      </c>
      <c r="X57" s="118">
        <f ca="1">H57/driver!$O$68</f>
        <v>0</v>
      </c>
      <c r="Y57" s="119">
        <f ca="1">I57/driver!$O$67</f>
        <v>0</v>
      </c>
      <c r="Z57" s="119">
        <f ca="1">J57/driver!$O$68</f>
        <v>0</v>
      </c>
      <c r="AA57" s="97" t="str">
        <f t="shared" ca="1" si="56"/>
        <v>NA</v>
      </c>
      <c r="AB57" s="20" t="str">
        <f t="shared" ca="1" si="57"/>
        <v>NA</v>
      </c>
    </row>
    <row r="58" spans="2:28" ht="15" hidden="1" customHeight="1">
      <c r="B58" s="83" t="s">
        <v>6</v>
      </c>
      <c r="C58" s="126">
        <f>'Acum 12'!C58-'Acum 9'!C58</f>
        <v>0</v>
      </c>
      <c r="D58" s="127">
        <f>'Acum 12'!D58-'Acum 9'!D58</f>
        <v>0</v>
      </c>
      <c r="E58" s="127">
        <f>'Acum 12'!E58-'Acum 9'!E58</f>
        <v>0</v>
      </c>
      <c r="F58" s="31" t="str">
        <f t="shared" si="47"/>
        <v>NA</v>
      </c>
      <c r="G58" s="32" t="str">
        <f t="shared" si="48"/>
        <v>NA</v>
      </c>
      <c r="H58" s="126">
        <f>'Acum 12'!H58-'Acum 9'!H58</f>
        <v>0</v>
      </c>
      <c r="I58" s="127">
        <f>'Acum 12'!I58-'Acum 9'!I58</f>
        <v>0</v>
      </c>
      <c r="J58" s="127">
        <f>'Acum 12'!J58-'Acum 9'!J58</f>
        <v>0</v>
      </c>
      <c r="K58" s="31" t="str">
        <f t="shared" si="49"/>
        <v>NA</v>
      </c>
      <c r="L58" s="32" t="str">
        <f t="shared" si="50"/>
        <v>NA</v>
      </c>
      <c r="M58" s="46" t="str">
        <f t="shared" si="51"/>
        <v>NA</v>
      </c>
      <c r="N58" s="72" t="str">
        <f t="shared" si="51"/>
        <v>NA</v>
      </c>
      <c r="O58" s="72" t="str">
        <f t="shared" si="51"/>
        <v>NA</v>
      </c>
      <c r="P58" s="33" t="str">
        <f t="shared" si="52"/>
        <v>NA</v>
      </c>
      <c r="Q58" s="32" t="str">
        <f t="shared" si="53"/>
        <v>NA</v>
      </c>
      <c r="R58" s="28"/>
      <c r="S58" s="130">
        <f ca="1">C58/driver!$O$68</f>
        <v>0</v>
      </c>
      <c r="T58" s="131">
        <f ca="1">D58/driver!$O$67</f>
        <v>0</v>
      </c>
      <c r="U58" s="131">
        <f ca="1">E58/driver!$O$68</f>
        <v>0</v>
      </c>
      <c r="V58" s="33" t="str">
        <f t="shared" ca="1" si="54"/>
        <v>NA</v>
      </c>
      <c r="W58" s="32" t="str">
        <f t="shared" ca="1" si="55"/>
        <v>NA</v>
      </c>
      <c r="X58" s="130">
        <f ca="1">H58/driver!$O$68</f>
        <v>0</v>
      </c>
      <c r="Y58" s="131">
        <f ca="1">I58/driver!$O$67</f>
        <v>0</v>
      </c>
      <c r="Z58" s="131">
        <f ca="1">J58/driver!$O$68</f>
        <v>0</v>
      </c>
      <c r="AA58" s="33" t="str">
        <f t="shared" ca="1" si="56"/>
        <v>NA</v>
      </c>
      <c r="AB58" s="32" t="str">
        <f t="shared" ca="1" si="57"/>
        <v>NA</v>
      </c>
    </row>
    <row r="59" spans="2:28" ht="15" hidden="1" customHeight="1">
      <c r="B59" s="34" t="s">
        <v>35</v>
      </c>
      <c r="C59" s="128">
        <f>SUM(C53:C58)</f>
        <v>0</v>
      </c>
      <c r="D59" s="129">
        <f>SUM(D53:D58)</f>
        <v>0</v>
      </c>
      <c r="E59" s="129">
        <f>SUM(E53:E58)</f>
        <v>0</v>
      </c>
      <c r="F59" s="13" t="str">
        <f t="shared" si="47"/>
        <v>NA</v>
      </c>
      <c r="G59" s="38" t="str">
        <f t="shared" si="48"/>
        <v>NA</v>
      </c>
      <c r="H59" s="128">
        <f>SUM(H53:H58)</f>
        <v>0</v>
      </c>
      <c r="I59" s="129">
        <f>SUM(I53:I58)</f>
        <v>0</v>
      </c>
      <c r="J59" s="129">
        <f>SUM(J53:J58)</f>
        <v>0</v>
      </c>
      <c r="K59" s="13" t="str">
        <f t="shared" si="49"/>
        <v>NA</v>
      </c>
      <c r="L59" s="38" t="str">
        <f t="shared" si="50"/>
        <v>NA</v>
      </c>
      <c r="M59" s="48" t="str">
        <f t="shared" si="51"/>
        <v>NA</v>
      </c>
      <c r="N59" s="49" t="str">
        <f t="shared" si="51"/>
        <v>NA</v>
      </c>
      <c r="O59" s="154" t="str">
        <f t="shared" si="51"/>
        <v>NA</v>
      </c>
      <c r="P59" s="102" t="str">
        <f t="shared" si="52"/>
        <v>NA</v>
      </c>
      <c r="Q59" s="38" t="str">
        <f t="shared" si="53"/>
        <v>NA</v>
      </c>
      <c r="R59" s="36"/>
      <c r="S59" s="132">
        <f ca="1">C59/driver!$O$68</f>
        <v>0</v>
      </c>
      <c r="T59" s="133">
        <f ca="1">D59/driver!$O$67</f>
        <v>0</v>
      </c>
      <c r="U59" s="133">
        <f ca="1">E59/driver!$O$68</f>
        <v>0</v>
      </c>
      <c r="V59" s="13" t="str">
        <f t="shared" ca="1" si="54"/>
        <v>NA</v>
      </c>
      <c r="W59" s="38" t="str">
        <f t="shared" ca="1" si="55"/>
        <v>NA</v>
      </c>
      <c r="X59" s="132">
        <f ca="1">H59/driver!$O$68</f>
        <v>0</v>
      </c>
      <c r="Y59" s="133">
        <f ca="1">I59/driver!$O$67</f>
        <v>0</v>
      </c>
      <c r="Z59" s="133">
        <f ca="1">J59/driver!$O$68</f>
        <v>0</v>
      </c>
      <c r="AA59" s="102" t="str">
        <f t="shared" ca="1" si="56"/>
        <v>NA</v>
      </c>
      <c r="AB59" s="38" t="str">
        <f t="shared" ca="1" si="57"/>
        <v>NA</v>
      </c>
    </row>
    <row r="60" spans="2:28" ht="15.75" hidden="1" customHeight="1" thickBot="1">
      <c r="B60" s="66" t="s">
        <v>36</v>
      </c>
      <c r="C60" s="113">
        <f>'Acum 12'!C60-'Acum 9'!C60</f>
        <v>0</v>
      </c>
      <c r="D60" s="114">
        <f>'Acum 12'!D60-'Acum 9'!D60</f>
        <v>0</v>
      </c>
      <c r="E60" s="114">
        <f>'Acum 12'!E60-'Acum 9'!E60</f>
        <v>0</v>
      </c>
      <c r="F60" s="11" t="str">
        <f t="shared" si="47"/>
        <v>NA</v>
      </c>
      <c r="G60" s="21" t="str">
        <f t="shared" si="48"/>
        <v>NA</v>
      </c>
      <c r="H60" s="113">
        <f>'Acum 12'!H60-'Acum 9'!H60</f>
        <v>0</v>
      </c>
      <c r="I60" s="114">
        <f>'Acum 12'!I60-'Acum 9'!I60</f>
        <v>0</v>
      </c>
      <c r="J60" s="114">
        <f>'Acum 12'!J60-'Acum 9'!J60</f>
        <v>0</v>
      </c>
      <c r="K60" s="11" t="str">
        <f t="shared" si="49"/>
        <v>NA</v>
      </c>
      <c r="L60" s="21" t="str">
        <f t="shared" si="50"/>
        <v>NA</v>
      </c>
      <c r="M60" s="42" t="str">
        <f t="shared" si="51"/>
        <v>NA</v>
      </c>
      <c r="N60" s="67" t="str">
        <f t="shared" si="51"/>
        <v>NA</v>
      </c>
      <c r="O60" s="67" t="str">
        <f t="shared" si="51"/>
        <v>NA</v>
      </c>
      <c r="P60" s="100" t="str">
        <f t="shared" si="52"/>
        <v>NA</v>
      </c>
      <c r="Q60" s="21" t="str">
        <f t="shared" si="53"/>
        <v>NA</v>
      </c>
      <c r="R60" s="26"/>
      <c r="S60" s="118">
        <f ca="1">C60/driver!$O$68</f>
        <v>0</v>
      </c>
      <c r="T60" s="119"/>
      <c r="U60" s="119"/>
      <c r="V60" s="12" t="str">
        <f t="shared" ca="1" si="54"/>
        <v>NA</v>
      </c>
      <c r="W60" s="20" t="str">
        <f t="shared" si="55"/>
        <v>NA</v>
      </c>
      <c r="X60" s="118">
        <f ca="1">H60/driver!$O$68</f>
        <v>0</v>
      </c>
      <c r="Y60" s="119"/>
      <c r="Z60" s="134"/>
      <c r="AA60" s="100" t="str">
        <f t="shared" ca="1" si="56"/>
        <v>NA</v>
      </c>
      <c r="AB60" s="21" t="str">
        <f t="shared" si="57"/>
        <v>NA</v>
      </c>
    </row>
    <row r="61" spans="2:28" s="2" customFormat="1" ht="15.75" thickTop="1">
      <c r="B61" s="68" t="s">
        <v>7</v>
      </c>
      <c r="C61" s="115">
        <f>SUM(C59:C60)</f>
        <v>0</v>
      </c>
      <c r="D61" s="117">
        <f>SUM(D59:D60)</f>
        <v>0</v>
      </c>
      <c r="E61" s="116">
        <f>SUM(E59:E60)</f>
        <v>0</v>
      </c>
      <c r="F61" s="22" t="str">
        <f t="shared" si="47"/>
        <v>NA</v>
      </c>
      <c r="G61" s="23" t="str">
        <f t="shared" si="48"/>
        <v>NA</v>
      </c>
      <c r="H61" s="115">
        <f>SUM(H59:H60)</f>
        <v>0</v>
      </c>
      <c r="I61" s="117">
        <f>SUM(I59:I60)</f>
        <v>0</v>
      </c>
      <c r="J61" s="116">
        <f>SUM(J59:J60)</f>
        <v>0</v>
      </c>
      <c r="K61" s="98" t="str">
        <f t="shared" si="49"/>
        <v>NA</v>
      </c>
      <c r="L61" s="99" t="str">
        <f t="shared" si="50"/>
        <v>NA</v>
      </c>
      <c r="M61" s="44" t="str">
        <f t="shared" si="51"/>
        <v>NA</v>
      </c>
      <c r="N61" s="45" t="str">
        <f t="shared" si="51"/>
        <v>NA</v>
      </c>
      <c r="O61" s="136" t="str">
        <f t="shared" si="51"/>
        <v>NA</v>
      </c>
      <c r="P61" s="98" t="str">
        <f t="shared" si="52"/>
        <v>NA</v>
      </c>
      <c r="Q61" s="99" t="str">
        <f t="shared" si="53"/>
        <v>NA</v>
      </c>
      <c r="R61" s="70"/>
      <c r="S61" s="120">
        <f ca="1">C61/driver!$O$68</f>
        <v>0</v>
      </c>
      <c r="T61" s="120">
        <f ca="1">D61/driver!$O$67</f>
        <v>0</v>
      </c>
      <c r="U61" s="120">
        <f ca="1">E61/driver!$O$68</f>
        <v>0</v>
      </c>
      <c r="V61" s="24" t="str">
        <f t="shared" ca="1" si="54"/>
        <v>NA</v>
      </c>
      <c r="W61" s="25" t="str">
        <f t="shared" ca="1" si="55"/>
        <v>NA</v>
      </c>
      <c r="X61" s="120">
        <f ca="1">H61/driver!$O$68</f>
        <v>0</v>
      </c>
      <c r="Y61" s="120">
        <f ca="1">I61/driver!$O$67</f>
        <v>0</v>
      </c>
      <c r="Z61" s="135">
        <f ca="1">J61/driver!$O$68</f>
        <v>0</v>
      </c>
      <c r="AA61" s="98" t="str">
        <f t="shared" ca="1" si="56"/>
        <v>NA</v>
      </c>
      <c r="AB61" s="23" t="str">
        <f t="shared" ca="1" si="57"/>
        <v>NA</v>
      </c>
    </row>
    <row r="62" spans="2:28">
      <c r="R62" s="26"/>
    </row>
    <row r="63" spans="2:28">
      <c r="B63" s="73" t="s">
        <v>45</v>
      </c>
      <c r="C63" s="74" t="s">
        <v>33</v>
      </c>
      <c r="D63" s="75"/>
      <c r="E63" s="75"/>
      <c r="F63" s="75"/>
      <c r="G63" s="76"/>
      <c r="H63" s="74" t="s">
        <v>26</v>
      </c>
      <c r="I63" s="75"/>
      <c r="J63" s="75"/>
      <c r="K63" s="75"/>
      <c r="L63" s="76"/>
      <c r="M63" s="74" t="s">
        <v>34</v>
      </c>
      <c r="N63" s="51"/>
      <c r="O63" s="51"/>
      <c r="P63" s="51"/>
      <c r="Q63" s="52"/>
      <c r="R63" s="70"/>
      <c r="S63" s="77" t="s">
        <v>28</v>
      </c>
      <c r="T63" s="75"/>
      <c r="U63" s="75"/>
      <c r="V63" s="75"/>
      <c r="W63" s="76"/>
      <c r="X63" s="74" t="s">
        <v>29</v>
      </c>
      <c r="Y63" s="75"/>
      <c r="Z63" s="75"/>
      <c r="AA63" s="75"/>
      <c r="AB63" s="76"/>
    </row>
    <row r="64" spans="2:28" s="6" customFormat="1" ht="12.75">
      <c r="B64" s="78" t="s">
        <v>9</v>
      </c>
      <c r="C64" s="79">
        <v>2014</v>
      </c>
      <c r="D64" s="80">
        <v>2013</v>
      </c>
      <c r="E64" s="80" t="s">
        <v>42</v>
      </c>
      <c r="F64" s="80" t="s">
        <v>30</v>
      </c>
      <c r="G64" s="81" t="s">
        <v>31</v>
      </c>
      <c r="H64" s="79">
        <v>2014</v>
      </c>
      <c r="I64" s="80">
        <v>2013</v>
      </c>
      <c r="J64" s="80" t="s">
        <v>42</v>
      </c>
      <c r="K64" s="80" t="s">
        <v>30</v>
      </c>
      <c r="L64" s="81" t="s">
        <v>31</v>
      </c>
      <c r="M64" s="79">
        <v>2014</v>
      </c>
      <c r="N64" s="80">
        <v>2013</v>
      </c>
      <c r="O64" s="80" t="s">
        <v>42</v>
      </c>
      <c r="P64" s="80" t="s">
        <v>30</v>
      </c>
      <c r="Q64" s="81" t="s">
        <v>31</v>
      </c>
      <c r="R64" s="70"/>
      <c r="S64" s="79">
        <v>2014</v>
      </c>
      <c r="T64" s="80">
        <v>2013</v>
      </c>
      <c r="U64" s="80" t="s">
        <v>42</v>
      </c>
      <c r="V64" s="80" t="s">
        <v>30</v>
      </c>
      <c r="W64" s="81" t="s">
        <v>31</v>
      </c>
      <c r="X64" s="79">
        <v>2014</v>
      </c>
      <c r="Y64" s="80">
        <v>2013</v>
      </c>
      <c r="Z64" s="80" t="s">
        <v>42</v>
      </c>
      <c r="AA64" s="80" t="s">
        <v>30</v>
      </c>
      <c r="AB64" s="81" t="s">
        <v>31</v>
      </c>
    </row>
    <row r="65" spans="2:28">
      <c r="B65" s="64" t="s">
        <v>5</v>
      </c>
      <c r="C65" s="111">
        <f t="shared" ref="C65:E72" si="58">C41+C53</f>
        <v>0</v>
      </c>
      <c r="D65" s="112">
        <f t="shared" si="58"/>
        <v>0</v>
      </c>
      <c r="E65" s="112">
        <f t="shared" si="58"/>
        <v>0</v>
      </c>
      <c r="F65" s="97" t="str">
        <f t="shared" ref="F65:F73" si="59">IF(E231,"NA",IF(ISERROR(C65/E65),"NA",IF((C65/E65)&gt;200%,"NA",IF((C65/E65)&lt;-200%,"NA",(C65/E65)))))</f>
        <v>NA</v>
      </c>
      <c r="G65" s="20" t="str">
        <f t="shared" ref="G65:G73" si="60">IF(D65=0,"NA",IF(ISERROR(C65/D65-1),"NA",IF((C65/D65-1)&gt;200%,"NA",IF((C65/D65-1)&lt;-200%,"NA",(C65/D65-1)))))</f>
        <v>NA</v>
      </c>
      <c r="H65" s="111">
        <f t="shared" ref="H65:J72" si="61">H41+H53</f>
        <v>0</v>
      </c>
      <c r="I65" s="112">
        <f t="shared" si="61"/>
        <v>0</v>
      </c>
      <c r="J65" s="112">
        <f t="shared" si="61"/>
        <v>0</v>
      </c>
      <c r="K65" s="12" t="str">
        <f t="shared" ref="K65:K73" si="62">IF(J231,"NA",IF(ISERROR(H65/J65),"NA",IF((H65/J65)&gt;200%,"NA",IF((H65/J65)&lt;-200%,"NA",(H65/J65)))))</f>
        <v>NA</v>
      </c>
      <c r="L65" s="20" t="str">
        <f t="shared" ref="L65:L73" si="63">IF(I65=0,"NA",IF(ISERROR(H65/I65-1),"NA",IF((H65/I65-1)&gt;200%,"NA",IF((H65/I65-1)&lt;-200%,"NA",(H65/I65-1)))))</f>
        <v>NA</v>
      </c>
      <c r="M65" s="40" t="str">
        <f t="shared" ref="M65:O73" si="64">IF(ISERROR(C65/H65),"NA",(C65/H65))</f>
        <v>NA</v>
      </c>
      <c r="N65" s="41" t="str">
        <f t="shared" si="64"/>
        <v>NA</v>
      </c>
      <c r="O65" s="41" t="str">
        <f t="shared" si="64"/>
        <v>NA</v>
      </c>
      <c r="P65" s="97" t="str">
        <f t="shared" ref="P65:P73" si="65">IF(O221,"NA",IF(ISERROR(M65/O65),"NA",IF((M65/O65)&gt;200%,"NA",IF((M65/O65)&lt;-200%,"NA",(M65/O65)))))</f>
        <v>NA</v>
      </c>
      <c r="Q65" s="20" t="str">
        <f t="shared" ref="Q65:Q73" si="66">IF(N65=0,"NA",IF(ISERROR(M65/N65-1),"NA",IF((M65/N65-1)&gt;200%,"NA",IF((M65/N65-1)&lt;-200%,"NA",(M65/N65-1)))))</f>
        <v>NA</v>
      </c>
      <c r="R65" s="26"/>
      <c r="S65" s="118">
        <f ca="1">C65/driver!$O$68</f>
        <v>0</v>
      </c>
      <c r="T65" s="119">
        <f ca="1">D65/driver!$O$67</f>
        <v>0</v>
      </c>
      <c r="U65" s="119">
        <f ca="1">E65/driver!$O$68</f>
        <v>0</v>
      </c>
      <c r="V65" s="12" t="str">
        <f t="shared" ref="V65:V73" ca="1" si="67">IF(U231,"NA",IF(ISERROR(S65/U65),"NA",IF((S65/U65)&gt;200%,"NA",IF((S65/U65)&lt;-200%,"NA",(S65/U65)))))</f>
        <v>NA</v>
      </c>
      <c r="W65" s="20" t="str">
        <f t="shared" ref="W65:W73" ca="1" si="68">IF(T65=0,"NA",IF(ISERROR(S65/T65-1),"NA",IF((S65/T65-1)&gt;200%,"NA",IF((S65/T65-1)&lt;-200%,"NA",(S65/T65-1)))))</f>
        <v>NA</v>
      </c>
      <c r="X65" s="118">
        <f ca="1">H65/driver!$O$68</f>
        <v>0</v>
      </c>
      <c r="Y65" s="119">
        <f ca="1">I65/driver!$O$67</f>
        <v>0</v>
      </c>
      <c r="Z65" s="119">
        <f ca="1">J65/driver!$O$68</f>
        <v>0</v>
      </c>
      <c r="AA65" s="12" t="str">
        <f t="shared" ref="AA65:AA73" ca="1" si="69">IF(Z231,"NA",IF(ISERROR(X65/Z65),"NA",IF((X65/Z65)&gt;200%,"NA",IF((X65/Z65)&lt;-200%,"NA",(X65/Z65)))))</f>
        <v>NA</v>
      </c>
      <c r="AB65" s="20" t="str">
        <f t="shared" ref="AB65:AB73" ca="1" si="70">IF(Y65=0,"NA",IF(ISERROR(X65/Y65-1),"NA",IF((X65/Y65-1)&gt;200%,"NA",IF((X65/Y65-1)&lt;-200%,"NA",(X65/Y65-1)))))</f>
        <v>NA</v>
      </c>
    </row>
    <row r="66" spans="2:28">
      <c r="B66" s="64" t="s">
        <v>0</v>
      </c>
      <c r="C66" s="111">
        <f t="shared" si="58"/>
        <v>0</v>
      </c>
      <c r="D66" s="112">
        <f t="shared" si="58"/>
        <v>0</v>
      </c>
      <c r="E66" s="152">
        <f>E42+E54</f>
        <v>0</v>
      </c>
      <c r="F66" s="12" t="str">
        <f t="shared" si="59"/>
        <v>NA</v>
      </c>
      <c r="G66" s="20" t="str">
        <f t="shared" si="60"/>
        <v>NA</v>
      </c>
      <c r="H66" s="111">
        <f t="shared" si="61"/>
        <v>0</v>
      </c>
      <c r="I66" s="112">
        <f t="shared" si="61"/>
        <v>0</v>
      </c>
      <c r="J66" s="112">
        <f t="shared" si="61"/>
        <v>0</v>
      </c>
      <c r="K66" s="12" t="str">
        <f t="shared" si="62"/>
        <v>NA</v>
      </c>
      <c r="L66" s="20" t="str">
        <f t="shared" si="63"/>
        <v>NA</v>
      </c>
      <c r="M66" s="40" t="str">
        <f t="shared" si="64"/>
        <v>NA</v>
      </c>
      <c r="N66" s="65" t="str">
        <f t="shared" si="64"/>
        <v>NA</v>
      </c>
      <c r="O66" s="41" t="str">
        <f t="shared" si="64"/>
        <v>NA</v>
      </c>
      <c r="P66" s="12" t="str">
        <f t="shared" si="65"/>
        <v>NA</v>
      </c>
      <c r="Q66" s="20" t="str">
        <f t="shared" si="66"/>
        <v>NA</v>
      </c>
      <c r="R66" s="26"/>
      <c r="S66" s="118">
        <f ca="1">C66/driver!$O$68</f>
        <v>0</v>
      </c>
      <c r="T66" s="119">
        <f ca="1">D66/driver!$O$67</f>
        <v>0</v>
      </c>
      <c r="U66" s="119">
        <f ca="1">E66/driver!$O$68</f>
        <v>0</v>
      </c>
      <c r="V66" s="12" t="str">
        <f t="shared" ca="1" si="67"/>
        <v>NA</v>
      </c>
      <c r="W66" s="20" t="str">
        <f t="shared" ca="1" si="68"/>
        <v>NA</v>
      </c>
      <c r="X66" s="118">
        <f ca="1">H66/driver!$O$68</f>
        <v>0</v>
      </c>
      <c r="Y66" s="119">
        <f ca="1">I66/driver!$O$67</f>
        <v>0</v>
      </c>
      <c r="Z66" s="119">
        <f ca="1">J66/driver!$O$68</f>
        <v>0</v>
      </c>
      <c r="AA66" s="12" t="str">
        <f t="shared" ca="1" si="69"/>
        <v>NA</v>
      </c>
      <c r="AB66" s="20" t="str">
        <f t="shared" ca="1" si="70"/>
        <v>NA</v>
      </c>
    </row>
    <row r="67" spans="2:28">
      <c r="B67" s="64" t="s">
        <v>4</v>
      </c>
      <c r="C67" s="111">
        <f t="shared" si="58"/>
        <v>0</v>
      </c>
      <c r="D67" s="112">
        <f t="shared" si="58"/>
        <v>0</v>
      </c>
      <c r="E67" s="112">
        <f t="shared" si="58"/>
        <v>0</v>
      </c>
      <c r="F67" s="12" t="str">
        <f t="shared" si="59"/>
        <v>NA</v>
      </c>
      <c r="G67" s="20" t="str">
        <f t="shared" si="60"/>
        <v>NA</v>
      </c>
      <c r="H67" s="111">
        <f t="shared" si="61"/>
        <v>0</v>
      </c>
      <c r="I67" s="112">
        <f t="shared" si="61"/>
        <v>0</v>
      </c>
      <c r="J67" s="112">
        <f t="shared" si="61"/>
        <v>0</v>
      </c>
      <c r="K67" s="12" t="str">
        <f t="shared" si="62"/>
        <v>NA</v>
      </c>
      <c r="L67" s="20" t="str">
        <f t="shared" si="63"/>
        <v>NA</v>
      </c>
      <c r="M67" s="40" t="str">
        <f t="shared" si="64"/>
        <v>NA</v>
      </c>
      <c r="N67" s="65" t="str">
        <f t="shared" si="64"/>
        <v>NA</v>
      </c>
      <c r="O67" s="41" t="str">
        <f t="shared" si="64"/>
        <v>NA</v>
      </c>
      <c r="P67" s="12" t="str">
        <f t="shared" si="65"/>
        <v>NA</v>
      </c>
      <c r="Q67" s="20" t="str">
        <f t="shared" si="66"/>
        <v>NA</v>
      </c>
      <c r="R67" s="26"/>
      <c r="S67" s="118">
        <f ca="1">C67/driver!$O$68</f>
        <v>0</v>
      </c>
      <c r="T67" s="119">
        <f ca="1">D67/driver!$O$67</f>
        <v>0</v>
      </c>
      <c r="U67" s="119">
        <f ca="1">E67/driver!$O$68</f>
        <v>0</v>
      </c>
      <c r="V67" s="12" t="str">
        <f t="shared" ca="1" si="67"/>
        <v>NA</v>
      </c>
      <c r="W67" s="20" t="str">
        <f t="shared" ca="1" si="68"/>
        <v>NA</v>
      </c>
      <c r="X67" s="118">
        <f ca="1">H67/driver!$O$68</f>
        <v>0</v>
      </c>
      <c r="Y67" s="119">
        <f ca="1">I67/driver!$O$67</f>
        <v>0</v>
      </c>
      <c r="Z67" s="119">
        <f ca="1">J67/driver!$O$68</f>
        <v>0</v>
      </c>
      <c r="AA67" s="12" t="str">
        <f t="shared" ca="1" si="69"/>
        <v>NA</v>
      </c>
      <c r="AB67" s="20" t="str">
        <f t="shared" ca="1" si="70"/>
        <v>NA</v>
      </c>
    </row>
    <row r="68" spans="2:28">
      <c r="B68" s="64" t="s">
        <v>1</v>
      </c>
      <c r="C68" s="111">
        <f t="shared" si="58"/>
        <v>0</v>
      </c>
      <c r="D68" s="112">
        <f t="shared" si="58"/>
        <v>0</v>
      </c>
      <c r="E68" s="112">
        <f t="shared" si="58"/>
        <v>0</v>
      </c>
      <c r="F68" s="12" t="str">
        <f t="shared" si="59"/>
        <v>NA</v>
      </c>
      <c r="G68" s="20" t="str">
        <f t="shared" si="60"/>
        <v>NA</v>
      </c>
      <c r="H68" s="111">
        <f t="shared" si="61"/>
        <v>0</v>
      </c>
      <c r="I68" s="112">
        <f t="shared" si="61"/>
        <v>0</v>
      </c>
      <c r="J68" s="112">
        <f t="shared" si="61"/>
        <v>0</v>
      </c>
      <c r="K68" s="12" t="str">
        <f t="shared" si="62"/>
        <v>NA</v>
      </c>
      <c r="L68" s="20" t="str">
        <f t="shared" si="63"/>
        <v>NA</v>
      </c>
      <c r="M68" s="40" t="str">
        <f t="shared" si="64"/>
        <v>NA</v>
      </c>
      <c r="N68" s="65" t="str">
        <f t="shared" si="64"/>
        <v>NA</v>
      </c>
      <c r="O68" s="41" t="str">
        <f t="shared" si="64"/>
        <v>NA</v>
      </c>
      <c r="P68" s="12" t="str">
        <f t="shared" si="65"/>
        <v>NA</v>
      </c>
      <c r="Q68" s="20" t="str">
        <f t="shared" si="66"/>
        <v>NA</v>
      </c>
      <c r="R68" s="26"/>
      <c r="S68" s="118">
        <f ca="1">C68/driver!$O$68</f>
        <v>0</v>
      </c>
      <c r="T68" s="119">
        <f ca="1">D68/driver!$O$67</f>
        <v>0</v>
      </c>
      <c r="U68" s="119">
        <f ca="1">E68/driver!$O$68</f>
        <v>0</v>
      </c>
      <c r="V68" s="12" t="str">
        <f t="shared" ca="1" si="67"/>
        <v>NA</v>
      </c>
      <c r="W68" s="20" t="str">
        <f t="shared" ca="1" si="68"/>
        <v>NA</v>
      </c>
      <c r="X68" s="118">
        <f ca="1">H68/driver!$O$68</f>
        <v>0</v>
      </c>
      <c r="Y68" s="119">
        <f ca="1">I68/driver!$O$67</f>
        <v>0</v>
      </c>
      <c r="Z68" s="119">
        <f ca="1">J68/driver!$O$68</f>
        <v>0</v>
      </c>
      <c r="AA68" s="12" t="str">
        <f t="shared" ca="1" si="69"/>
        <v>NA</v>
      </c>
      <c r="AB68" s="20" t="str">
        <f t="shared" ca="1" si="70"/>
        <v>NA</v>
      </c>
    </row>
    <row r="69" spans="2:28">
      <c r="B69" s="19" t="s">
        <v>2</v>
      </c>
      <c r="C69" s="111">
        <f t="shared" si="58"/>
        <v>0</v>
      </c>
      <c r="D69" s="112">
        <f t="shared" si="58"/>
        <v>0</v>
      </c>
      <c r="E69" s="112">
        <f t="shared" si="58"/>
        <v>0</v>
      </c>
      <c r="F69" s="12" t="str">
        <f t="shared" si="59"/>
        <v>NA</v>
      </c>
      <c r="G69" s="20" t="str">
        <f t="shared" si="60"/>
        <v>NA</v>
      </c>
      <c r="H69" s="111">
        <f t="shared" si="61"/>
        <v>0</v>
      </c>
      <c r="I69" s="112">
        <f t="shared" si="61"/>
        <v>0</v>
      </c>
      <c r="J69" s="112">
        <f t="shared" si="61"/>
        <v>0</v>
      </c>
      <c r="K69" s="12" t="str">
        <f t="shared" si="62"/>
        <v>NA</v>
      </c>
      <c r="L69" s="20" t="str">
        <f t="shared" si="63"/>
        <v>NA</v>
      </c>
      <c r="M69" s="40" t="str">
        <f t="shared" si="64"/>
        <v>NA</v>
      </c>
      <c r="N69" s="65" t="str">
        <f t="shared" si="64"/>
        <v>NA</v>
      </c>
      <c r="O69" s="41" t="str">
        <f t="shared" si="64"/>
        <v>NA</v>
      </c>
      <c r="P69" s="12" t="str">
        <f t="shared" si="65"/>
        <v>NA</v>
      </c>
      <c r="Q69" s="20" t="str">
        <f t="shared" si="66"/>
        <v>NA</v>
      </c>
      <c r="R69" s="26"/>
      <c r="S69" s="118">
        <f ca="1">C69/driver!$O$68</f>
        <v>0</v>
      </c>
      <c r="T69" s="119">
        <f ca="1">D69/driver!$O$67</f>
        <v>0</v>
      </c>
      <c r="U69" s="119">
        <f ca="1">E69/driver!$O$68</f>
        <v>0</v>
      </c>
      <c r="V69" s="12" t="str">
        <f t="shared" ca="1" si="67"/>
        <v>NA</v>
      </c>
      <c r="W69" s="20" t="str">
        <f t="shared" ca="1" si="68"/>
        <v>NA</v>
      </c>
      <c r="X69" s="118">
        <f ca="1">H69/driver!$O$68</f>
        <v>0</v>
      </c>
      <c r="Y69" s="119">
        <f ca="1">I69/driver!$O$67</f>
        <v>0</v>
      </c>
      <c r="Z69" s="119">
        <f ca="1">J69/driver!$O$68</f>
        <v>0</v>
      </c>
      <c r="AA69" s="12" t="str">
        <f t="shared" ca="1" si="69"/>
        <v>NA</v>
      </c>
      <c r="AB69" s="20" t="str">
        <f t="shared" ca="1" si="70"/>
        <v>NA</v>
      </c>
    </row>
    <row r="70" spans="2:28">
      <c r="B70" s="83" t="s">
        <v>6</v>
      </c>
      <c r="C70" s="126">
        <f t="shared" si="58"/>
        <v>0</v>
      </c>
      <c r="D70" s="127">
        <f>D46+D58</f>
        <v>0</v>
      </c>
      <c r="E70" s="127">
        <f t="shared" si="58"/>
        <v>0</v>
      </c>
      <c r="F70" s="33" t="str">
        <f t="shared" si="59"/>
        <v>NA</v>
      </c>
      <c r="G70" s="32" t="str">
        <f t="shared" si="60"/>
        <v>NA</v>
      </c>
      <c r="H70" s="126">
        <f t="shared" si="61"/>
        <v>0</v>
      </c>
      <c r="I70" s="127">
        <f t="shared" si="61"/>
        <v>0</v>
      </c>
      <c r="J70" s="127">
        <f t="shared" si="61"/>
        <v>0</v>
      </c>
      <c r="K70" s="31" t="str">
        <f t="shared" si="62"/>
        <v>NA</v>
      </c>
      <c r="L70" s="32" t="str">
        <f t="shared" si="63"/>
        <v>NA</v>
      </c>
      <c r="M70" s="46" t="str">
        <f t="shared" si="64"/>
        <v>NA</v>
      </c>
      <c r="N70" s="72" t="str">
        <f t="shared" si="64"/>
        <v>NA</v>
      </c>
      <c r="O70" s="47" t="str">
        <f t="shared" si="64"/>
        <v>NA</v>
      </c>
      <c r="P70" s="33" t="str">
        <f t="shared" si="65"/>
        <v>NA</v>
      </c>
      <c r="Q70" s="32" t="str">
        <f t="shared" si="66"/>
        <v>NA</v>
      </c>
      <c r="R70" s="28"/>
      <c r="S70" s="130">
        <f ca="1">C70/driver!$O$68</f>
        <v>0</v>
      </c>
      <c r="T70" s="131">
        <f ca="1">D70/driver!$O$67</f>
        <v>0</v>
      </c>
      <c r="U70" s="131">
        <f ca="1">E70/driver!$O$68</f>
        <v>0</v>
      </c>
      <c r="V70" s="33" t="str">
        <f t="shared" ca="1" si="67"/>
        <v>NA</v>
      </c>
      <c r="W70" s="32" t="str">
        <f t="shared" ca="1" si="68"/>
        <v>NA</v>
      </c>
      <c r="X70" s="130">
        <f ca="1">H70/driver!$O$68</f>
        <v>0</v>
      </c>
      <c r="Y70" s="131">
        <f ca="1">I70/driver!$O$67</f>
        <v>0</v>
      </c>
      <c r="Z70" s="131">
        <f ca="1">J70/driver!$O$68</f>
        <v>0</v>
      </c>
      <c r="AA70" s="33" t="str">
        <f t="shared" ca="1" si="69"/>
        <v>NA</v>
      </c>
      <c r="AB70" s="32" t="str">
        <f t="shared" ca="1" si="70"/>
        <v>NA</v>
      </c>
    </row>
    <row r="71" spans="2:28">
      <c r="B71" s="34" t="s">
        <v>35</v>
      </c>
      <c r="C71" s="128">
        <f>SUM(C65:C70)</f>
        <v>0</v>
      </c>
      <c r="D71" s="129">
        <f>SUM(D65:D70)</f>
        <v>0</v>
      </c>
      <c r="E71" s="129">
        <f>SUM(E65:E70)</f>
        <v>0</v>
      </c>
      <c r="F71" s="13" t="str">
        <f t="shared" si="59"/>
        <v>NA</v>
      </c>
      <c r="G71" s="38" t="str">
        <f t="shared" si="60"/>
        <v>NA</v>
      </c>
      <c r="H71" s="128">
        <f>SUM(H65:H70)</f>
        <v>0</v>
      </c>
      <c r="I71" s="129">
        <f>SUM(I65:I70)</f>
        <v>0</v>
      </c>
      <c r="J71" s="129">
        <f>SUM(J65:J70)</f>
        <v>0</v>
      </c>
      <c r="K71" s="13" t="str">
        <f t="shared" si="62"/>
        <v>NA</v>
      </c>
      <c r="L71" s="38" t="str">
        <f t="shared" si="63"/>
        <v>NA</v>
      </c>
      <c r="M71" s="48" t="str">
        <f t="shared" si="64"/>
        <v>NA</v>
      </c>
      <c r="N71" s="49" t="str">
        <f t="shared" si="64"/>
        <v>NA</v>
      </c>
      <c r="O71" s="49" t="str">
        <f t="shared" si="64"/>
        <v>NA</v>
      </c>
      <c r="P71" s="13" t="str">
        <f t="shared" si="65"/>
        <v>NA</v>
      </c>
      <c r="Q71" s="38" t="str">
        <f t="shared" si="66"/>
        <v>NA</v>
      </c>
      <c r="R71" s="36"/>
      <c r="S71" s="132">
        <f ca="1">C71/driver!$O$68</f>
        <v>0</v>
      </c>
      <c r="T71" s="133">
        <f ca="1">D71/driver!$O$67</f>
        <v>0</v>
      </c>
      <c r="U71" s="133">
        <f ca="1">E71/driver!$O$68</f>
        <v>0</v>
      </c>
      <c r="V71" s="13" t="str">
        <f t="shared" ca="1" si="67"/>
        <v>NA</v>
      </c>
      <c r="W71" s="38" t="str">
        <f t="shared" ca="1" si="68"/>
        <v>NA</v>
      </c>
      <c r="X71" s="132">
        <f ca="1">H71/driver!$O$68</f>
        <v>0</v>
      </c>
      <c r="Y71" s="133">
        <f ca="1">I71/driver!$O$67</f>
        <v>0</v>
      </c>
      <c r="Z71" s="133">
        <f ca="1">J71/driver!$O$68</f>
        <v>0</v>
      </c>
      <c r="AA71" s="13" t="str">
        <f t="shared" ca="1" si="69"/>
        <v>NA</v>
      </c>
      <c r="AB71" s="38" t="str">
        <f t="shared" ca="1" si="70"/>
        <v>NA</v>
      </c>
    </row>
    <row r="72" spans="2:28" ht="15.75" thickBot="1">
      <c r="B72" s="66" t="s">
        <v>36</v>
      </c>
      <c r="C72" s="113">
        <f>C48+C60</f>
        <v>0</v>
      </c>
      <c r="D72" s="114">
        <f>D48+D60</f>
        <v>0</v>
      </c>
      <c r="E72" s="114">
        <f t="shared" si="58"/>
        <v>0</v>
      </c>
      <c r="F72" s="11" t="str">
        <f t="shared" si="59"/>
        <v>NA</v>
      </c>
      <c r="G72" s="101" t="str">
        <f t="shared" si="60"/>
        <v>NA</v>
      </c>
      <c r="H72" s="113">
        <f>H48+H60</f>
        <v>0</v>
      </c>
      <c r="I72" s="114">
        <f>I48+I60</f>
        <v>0</v>
      </c>
      <c r="J72" s="114">
        <f t="shared" si="61"/>
        <v>0</v>
      </c>
      <c r="K72" s="11" t="str">
        <f t="shared" si="62"/>
        <v>NA</v>
      </c>
      <c r="L72" s="101" t="str">
        <f t="shared" si="63"/>
        <v>NA</v>
      </c>
      <c r="M72" s="42" t="str">
        <f t="shared" si="64"/>
        <v>NA</v>
      </c>
      <c r="N72" s="109" t="str">
        <f t="shared" si="64"/>
        <v>NA</v>
      </c>
      <c r="O72" s="43" t="str">
        <f t="shared" si="64"/>
        <v>NA</v>
      </c>
      <c r="P72" s="11" t="str">
        <f t="shared" si="65"/>
        <v>NA</v>
      </c>
      <c r="Q72" s="101" t="str">
        <f t="shared" si="66"/>
        <v>NA</v>
      </c>
      <c r="R72" s="26"/>
      <c r="S72" s="118">
        <f ca="1">C72/driver!$O$68</f>
        <v>0</v>
      </c>
      <c r="T72" s="119">
        <f ca="1">D72/driver!$O$67</f>
        <v>0</v>
      </c>
      <c r="U72" s="119">
        <f ca="1">E72/driver!$O$68</f>
        <v>0</v>
      </c>
      <c r="V72" s="12" t="str">
        <f t="shared" ca="1" si="67"/>
        <v>NA</v>
      </c>
      <c r="W72" s="96" t="str">
        <f t="shared" ca="1" si="68"/>
        <v>NA</v>
      </c>
      <c r="X72" s="118">
        <f ca="1">H72/driver!$O$68</f>
        <v>0</v>
      </c>
      <c r="Y72" s="134">
        <f ca="1">I72/driver!$O$67</f>
        <v>0</v>
      </c>
      <c r="Z72" s="134">
        <f ca="1">J72/driver!$O$68</f>
        <v>0</v>
      </c>
      <c r="AA72" s="11" t="str">
        <f t="shared" ca="1" si="69"/>
        <v>NA</v>
      </c>
      <c r="AB72" s="101" t="str">
        <f t="shared" ca="1" si="70"/>
        <v>NA</v>
      </c>
    </row>
    <row r="73" spans="2:28" s="2" customFormat="1" ht="15.75" thickTop="1">
      <c r="B73" s="68" t="s">
        <v>7</v>
      </c>
      <c r="C73" s="115">
        <f>SUM(C71:C72)</f>
        <v>0</v>
      </c>
      <c r="D73" s="117">
        <f>SUM(D71:D72)</f>
        <v>0</v>
      </c>
      <c r="E73" s="116">
        <f>SUM(E71:E72)</f>
        <v>0</v>
      </c>
      <c r="F73" s="22" t="str">
        <f t="shared" si="59"/>
        <v>NA</v>
      </c>
      <c r="G73" s="23" t="str">
        <f t="shared" si="60"/>
        <v>NA</v>
      </c>
      <c r="H73" s="115">
        <f>SUM(H71:H72)</f>
        <v>0</v>
      </c>
      <c r="I73" s="117">
        <f>SUM(I71:I72)</f>
        <v>0</v>
      </c>
      <c r="J73" s="116">
        <f>SUM(J71:J72)</f>
        <v>0</v>
      </c>
      <c r="K73" s="22" t="str">
        <f t="shared" si="62"/>
        <v>NA</v>
      </c>
      <c r="L73" s="23" t="str">
        <f t="shared" si="63"/>
        <v>NA</v>
      </c>
      <c r="M73" s="44" t="str">
        <f t="shared" si="64"/>
        <v>NA</v>
      </c>
      <c r="N73" s="45" t="str">
        <f t="shared" si="64"/>
        <v>NA</v>
      </c>
      <c r="O73" s="45" t="str">
        <f t="shared" si="64"/>
        <v>NA</v>
      </c>
      <c r="P73" s="22" t="str">
        <f t="shared" si="65"/>
        <v>NA</v>
      </c>
      <c r="Q73" s="23" t="str">
        <f t="shared" si="66"/>
        <v>NA</v>
      </c>
      <c r="R73" s="70"/>
      <c r="S73" s="120">
        <f ca="1">C73/driver!$O$68</f>
        <v>0</v>
      </c>
      <c r="T73" s="120">
        <f ca="1">D73/driver!$O$67</f>
        <v>0</v>
      </c>
      <c r="U73" s="120">
        <f ca="1">E73/driver!$O$68</f>
        <v>0</v>
      </c>
      <c r="V73" s="24" t="str">
        <f t="shared" ca="1" si="67"/>
        <v>NA</v>
      </c>
      <c r="W73" s="25" t="str">
        <f t="shared" ca="1" si="68"/>
        <v>NA</v>
      </c>
      <c r="X73" s="120">
        <f ca="1">H73/driver!$O$68</f>
        <v>0</v>
      </c>
      <c r="Y73" s="120">
        <f ca="1">I73/driver!$O$67</f>
        <v>0</v>
      </c>
      <c r="Z73" s="135">
        <f ca="1">J73/driver!$O$68</f>
        <v>0</v>
      </c>
      <c r="AA73" s="22" t="str">
        <f t="shared" ca="1" si="69"/>
        <v>NA</v>
      </c>
      <c r="AB73" s="23" t="str">
        <f t="shared" ca="1" si="70"/>
        <v>NA</v>
      </c>
    </row>
    <row r="74" spans="2:28" s="2" customFormat="1">
      <c r="B74" s="69"/>
      <c r="C74" s="4"/>
      <c r="D74" s="4"/>
      <c r="E74" s="4"/>
      <c r="F74" s="13"/>
      <c r="G74" s="13"/>
      <c r="H74" s="4"/>
      <c r="I74" s="4"/>
      <c r="J74" s="4"/>
      <c r="K74" s="13"/>
      <c r="L74" s="13"/>
      <c r="M74" s="50"/>
      <c r="N74" s="49"/>
      <c r="O74" s="49"/>
      <c r="P74" s="13"/>
      <c r="Q74" s="13"/>
      <c r="R74" s="82"/>
      <c r="S74" s="37"/>
      <c r="T74" s="37"/>
      <c r="U74" s="37"/>
      <c r="V74" s="13"/>
      <c r="W74" s="13"/>
      <c r="X74" s="37"/>
      <c r="Y74" s="37"/>
      <c r="Z74" s="37"/>
      <c r="AA74" s="13"/>
      <c r="AB74" s="13"/>
    </row>
    <row r="76" spans="2:28">
      <c r="B76" s="84" t="s">
        <v>27</v>
      </c>
      <c r="C76" s="85" t="s">
        <v>33</v>
      </c>
      <c r="D76" s="86"/>
      <c r="E76" s="86"/>
      <c r="F76" s="86"/>
      <c r="G76" s="87"/>
      <c r="H76" s="85" t="s">
        <v>26</v>
      </c>
      <c r="I76" s="86"/>
      <c r="J76" s="86"/>
      <c r="K76" s="86"/>
      <c r="L76" s="87"/>
      <c r="M76" s="85" t="s">
        <v>34</v>
      </c>
      <c r="N76" s="88"/>
      <c r="O76" s="88"/>
      <c r="P76" s="88"/>
      <c r="Q76" s="89"/>
      <c r="R76" s="90"/>
      <c r="S76" s="91" t="s">
        <v>28</v>
      </c>
      <c r="T76" s="86"/>
      <c r="U76" s="86"/>
      <c r="V76" s="86"/>
      <c r="W76" s="87"/>
      <c r="X76" s="85" t="s">
        <v>29</v>
      </c>
      <c r="Y76" s="86"/>
      <c r="Z76" s="86"/>
      <c r="AA76" s="86"/>
      <c r="AB76" s="87"/>
    </row>
    <row r="77" spans="2:28">
      <c r="B77" s="84" t="s">
        <v>9</v>
      </c>
      <c r="C77" s="92">
        <v>2014</v>
      </c>
      <c r="D77" s="93">
        <v>2013</v>
      </c>
      <c r="E77" s="93" t="s">
        <v>42</v>
      </c>
      <c r="F77" s="93" t="s">
        <v>30</v>
      </c>
      <c r="G77" s="94" t="s">
        <v>31</v>
      </c>
      <c r="H77" s="92">
        <v>2014</v>
      </c>
      <c r="I77" s="93">
        <v>2013</v>
      </c>
      <c r="J77" s="93" t="s">
        <v>42</v>
      </c>
      <c r="K77" s="93" t="s">
        <v>30</v>
      </c>
      <c r="L77" s="94" t="s">
        <v>31</v>
      </c>
      <c r="M77" s="92">
        <v>2014</v>
      </c>
      <c r="N77" s="93">
        <v>2013</v>
      </c>
      <c r="O77" s="93" t="s">
        <v>42</v>
      </c>
      <c r="P77" s="93" t="s">
        <v>30</v>
      </c>
      <c r="Q77" s="94" t="s">
        <v>31</v>
      </c>
      <c r="R77" s="90"/>
      <c r="S77" s="92">
        <v>2014</v>
      </c>
      <c r="T77" s="93">
        <v>2013</v>
      </c>
      <c r="U77" s="93" t="s">
        <v>42</v>
      </c>
      <c r="V77" s="93" t="s">
        <v>30</v>
      </c>
      <c r="W77" s="94" t="s">
        <v>31</v>
      </c>
      <c r="X77" s="92">
        <v>2014</v>
      </c>
      <c r="Y77" s="93">
        <v>2013</v>
      </c>
      <c r="Z77" s="93" t="s">
        <v>42</v>
      </c>
      <c r="AA77" s="93" t="s">
        <v>30</v>
      </c>
      <c r="AB77" s="94" t="s">
        <v>31</v>
      </c>
    </row>
    <row r="78" spans="2:28">
      <c r="B78" s="64" t="s">
        <v>5</v>
      </c>
      <c r="C78" s="111">
        <f t="shared" ref="C78:E82" si="71">C29+C65</f>
        <v>0</v>
      </c>
      <c r="D78" s="110">
        <f t="shared" si="71"/>
        <v>0</v>
      </c>
      <c r="E78" s="112">
        <f t="shared" si="71"/>
        <v>0</v>
      </c>
      <c r="F78" s="12" t="str">
        <f t="shared" ref="F78:F87" si="72">IF(E244,"NA",IF(ISERROR(C78/E78),"NA",IF((C78/E78)&gt;200%,"NA",IF((C78/E78)&lt;-200%,"NA",(C78/E78)))))</f>
        <v>NA</v>
      </c>
      <c r="G78" s="20" t="str">
        <f t="shared" ref="G78:G87" si="73">IF(D78=0,"NA",IF(ISERROR(C78/D78-1),"NA",IF((C78/D78-1)&gt;200%,"NA",IF((C78/D78-1)&lt;-200%,"NA",(C78/D78-1)))))</f>
        <v>NA</v>
      </c>
      <c r="H78" s="143">
        <f t="shared" ref="H78:J82" si="74">H29+H65</f>
        <v>0</v>
      </c>
      <c r="I78" s="144">
        <f t="shared" si="74"/>
        <v>0</v>
      </c>
      <c r="J78" s="108">
        <f t="shared" si="74"/>
        <v>0</v>
      </c>
      <c r="K78" s="12" t="str">
        <f t="shared" ref="K78:K87" si="75">IF(J244,"NA",IF(ISERROR(H78/J78),"NA",IF((H78/J78)&gt;200%,"NA",IF((H78/J78)&lt;-200%,"NA",(H78/J78)))))</f>
        <v>NA</v>
      </c>
      <c r="L78" s="20" t="str">
        <f t="shared" ref="L78:L87" si="76">IF(I78=0,"NA",IF(ISERROR(H78/I78-1),"NA",IF((H78/I78-1)&gt;200%,"NA",IF((H78/I78-1)&lt;-200%,"NA",(H78/I78-1)))))</f>
        <v>NA</v>
      </c>
      <c r="M78" s="40" t="str">
        <f t="shared" ref="M78:O87" si="77">IF(ISERROR(C78/H78),"NA",(C78/H78))</f>
        <v>NA</v>
      </c>
      <c r="N78" s="41" t="str">
        <f t="shared" si="77"/>
        <v>NA</v>
      </c>
      <c r="O78" s="41" t="str">
        <f t="shared" si="77"/>
        <v>NA</v>
      </c>
      <c r="P78" s="12" t="str">
        <f t="shared" ref="P78:P87" si="78">IF(O234,"NA",IF(ISERROR(M78/O78),"NA",IF((M78/O78)&gt;200%,"NA",IF((M78/O78)&lt;-200%,"NA",(M78/O78)))))</f>
        <v>NA</v>
      </c>
      <c r="Q78" s="20" t="str">
        <f t="shared" ref="Q78:Q87" si="79">IF(N78=0,"NA",IF(ISERROR(M78/N78-1),"NA",IF((M78/N78-1)&gt;200%,"NA",IF((M78/N78-1)&lt;-200%,"NA",(M78/N78-1)))))</f>
        <v>NA</v>
      </c>
      <c r="R78" s="26"/>
      <c r="S78" s="118">
        <f ca="1">C78/driver!$O$68</f>
        <v>0</v>
      </c>
      <c r="T78" s="119">
        <f ca="1">D78/driver!$O$67</f>
        <v>0</v>
      </c>
      <c r="U78" s="119">
        <f ca="1">E78/driver!$O$68</f>
        <v>0</v>
      </c>
      <c r="V78" s="12" t="str">
        <f t="shared" ref="V78:V87" ca="1" si="80">IF(U244,"NA",IF(ISERROR(S78/U78),"NA",IF((S78/U78)&gt;200%,"NA",IF((S78/U78)&lt;-200%,"NA",(S78/U78)))))</f>
        <v>NA</v>
      </c>
      <c r="W78" s="20" t="str">
        <f t="shared" ref="W78:W87" ca="1" si="81">IF(T78=0,"NA",IF(ISERROR(S78/T78-1),"NA",IF((S78/T78-1)&gt;200%,"NA",IF((S78/T78-1)&lt;-200%,"NA",(S78/T78-1)))))</f>
        <v>NA</v>
      </c>
      <c r="X78" s="118">
        <f ca="1">H78/driver!$O$68</f>
        <v>0</v>
      </c>
      <c r="Y78" s="119">
        <f ca="1">I78/driver!$O$67</f>
        <v>0</v>
      </c>
      <c r="Z78" s="119">
        <f ca="1">J78/driver!$O$68</f>
        <v>0</v>
      </c>
      <c r="AA78" s="12" t="str">
        <f t="shared" ref="AA78:AA87" ca="1" si="82">IF(Z244,"NA",IF(ISERROR(X78/Z78),"NA",IF((X78/Z78)&gt;200%,"NA",IF((X78/Z78)&lt;-200%,"NA",(X78/Z78)))))</f>
        <v>NA</v>
      </c>
      <c r="AB78" s="20" t="str">
        <f t="shared" ref="AB78:AB87" ca="1" si="83">IF(Y78=0,"NA",IF(ISERROR(X78/Y78-1),"NA",IF((X78/Y78-1)&gt;200%,"NA",IF((X78/Y78-1)&lt;-200%,"NA",(X78/Y78-1)))))</f>
        <v>NA</v>
      </c>
    </row>
    <row r="79" spans="2:28">
      <c r="B79" s="64" t="s">
        <v>0</v>
      </c>
      <c r="C79" s="111">
        <f t="shared" si="71"/>
        <v>0</v>
      </c>
      <c r="D79" s="112">
        <f t="shared" si="71"/>
        <v>0</v>
      </c>
      <c r="E79" s="112">
        <f t="shared" si="71"/>
        <v>0</v>
      </c>
      <c r="F79" s="12" t="str">
        <f t="shared" si="72"/>
        <v>NA</v>
      </c>
      <c r="G79" s="20" t="str">
        <f t="shared" si="73"/>
        <v>NA</v>
      </c>
      <c r="H79" s="143">
        <f t="shared" si="74"/>
        <v>0</v>
      </c>
      <c r="I79" s="108">
        <f t="shared" si="74"/>
        <v>0</v>
      </c>
      <c r="J79" s="108">
        <f t="shared" si="74"/>
        <v>0</v>
      </c>
      <c r="K79" s="12" t="str">
        <f t="shared" si="75"/>
        <v>NA</v>
      </c>
      <c r="L79" s="20" t="str">
        <f t="shared" si="76"/>
        <v>NA</v>
      </c>
      <c r="M79" s="40" t="str">
        <f t="shared" si="77"/>
        <v>NA</v>
      </c>
      <c r="N79" s="65" t="str">
        <f t="shared" si="77"/>
        <v>NA</v>
      </c>
      <c r="O79" s="41" t="str">
        <f t="shared" si="77"/>
        <v>NA</v>
      </c>
      <c r="P79" s="12" t="str">
        <f t="shared" si="78"/>
        <v>NA</v>
      </c>
      <c r="Q79" s="20" t="str">
        <f t="shared" si="79"/>
        <v>NA</v>
      </c>
      <c r="R79" s="26"/>
      <c r="S79" s="118">
        <f ca="1">C79/driver!$O$68</f>
        <v>0</v>
      </c>
      <c r="T79" s="119">
        <f ca="1">D79/driver!$O$67</f>
        <v>0</v>
      </c>
      <c r="U79" s="119">
        <f ca="1">E79/driver!$O$68</f>
        <v>0</v>
      </c>
      <c r="V79" s="12" t="str">
        <f t="shared" ca="1" si="80"/>
        <v>NA</v>
      </c>
      <c r="W79" s="20" t="str">
        <f t="shared" ca="1" si="81"/>
        <v>NA</v>
      </c>
      <c r="X79" s="118">
        <f ca="1">H79/driver!$O$68</f>
        <v>0</v>
      </c>
      <c r="Y79" s="119">
        <f ca="1">I79/driver!$O$67</f>
        <v>0</v>
      </c>
      <c r="Z79" s="119">
        <f ca="1">J79/driver!$O$68</f>
        <v>0</v>
      </c>
      <c r="AA79" s="12" t="str">
        <f t="shared" ca="1" si="82"/>
        <v>NA</v>
      </c>
      <c r="AB79" s="20" t="str">
        <f t="shared" ca="1" si="83"/>
        <v>NA</v>
      </c>
    </row>
    <row r="80" spans="2:28">
      <c r="B80" s="64" t="s">
        <v>4</v>
      </c>
      <c r="C80" s="139">
        <f t="shared" si="71"/>
        <v>0</v>
      </c>
      <c r="D80" s="112">
        <f t="shared" si="71"/>
        <v>0</v>
      </c>
      <c r="E80" s="112">
        <f t="shared" si="71"/>
        <v>0</v>
      </c>
      <c r="F80" s="12" t="str">
        <f t="shared" si="72"/>
        <v>NA</v>
      </c>
      <c r="G80" s="20" t="str">
        <f t="shared" si="73"/>
        <v>NA</v>
      </c>
      <c r="H80" s="143">
        <f t="shared" si="74"/>
        <v>0</v>
      </c>
      <c r="I80" s="108">
        <f t="shared" si="74"/>
        <v>0</v>
      </c>
      <c r="J80" s="108">
        <f t="shared" si="74"/>
        <v>0</v>
      </c>
      <c r="K80" s="12" t="str">
        <f t="shared" si="75"/>
        <v>NA</v>
      </c>
      <c r="L80" s="20" t="str">
        <f t="shared" si="76"/>
        <v>NA</v>
      </c>
      <c r="M80" s="40" t="str">
        <f t="shared" si="77"/>
        <v>NA</v>
      </c>
      <c r="N80" s="65" t="str">
        <f t="shared" si="77"/>
        <v>NA</v>
      </c>
      <c r="O80" s="41" t="str">
        <f t="shared" si="77"/>
        <v>NA</v>
      </c>
      <c r="P80" s="12" t="str">
        <f t="shared" si="78"/>
        <v>NA</v>
      </c>
      <c r="Q80" s="20" t="str">
        <f t="shared" si="79"/>
        <v>NA</v>
      </c>
      <c r="R80" s="26"/>
      <c r="S80" s="118">
        <f ca="1">C80/driver!$O$68</f>
        <v>0</v>
      </c>
      <c r="T80" s="119">
        <f ca="1">D80/driver!$O$67</f>
        <v>0</v>
      </c>
      <c r="U80" s="119">
        <f ca="1">E80/driver!$O$68</f>
        <v>0</v>
      </c>
      <c r="V80" s="12" t="str">
        <f t="shared" ca="1" si="80"/>
        <v>NA</v>
      </c>
      <c r="W80" s="20" t="str">
        <f t="shared" ca="1" si="81"/>
        <v>NA</v>
      </c>
      <c r="X80" s="118">
        <f ca="1">H80/driver!$O$68</f>
        <v>0</v>
      </c>
      <c r="Y80" s="119">
        <f ca="1">I80/driver!$O$67</f>
        <v>0</v>
      </c>
      <c r="Z80" s="119">
        <f ca="1">J80/driver!$O$68</f>
        <v>0</v>
      </c>
      <c r="AA80" s="12" t="str">
        <f t="shared" ca="1" si="82"/>
        <v>NA</v>
      </c>
      <c r="AB80" s="20" t="str">
        <f t="shared" ca="1" si="83"/>
        <v>NA</v>
      </c>
    </row>
    <row r="81" spans="2:28">
      <c r="B81" s="64" t="s">
        <v>1</v>
      </c>
      <c r="C81" s="139">
        <f t="shared" si="71"/>
        <v>0</v>
      </c>
      <c r="D81" s="112">
        <f t="shared" si="71"/>
        <v>0</v>
      </c>
      <c r="E81" s="112">
        <f t="shared" si="71"/>
        <v>0</v>
      </c>
      <c r="F81" s="12" t="str">
        <f t="shared" si="72"/>
        <v>NA</v>
      </c>
      <c r="G81" s="20" t="str">
        <f t="shared" si="73"/>
        <v>NA</v>
      </c>
      <c r="H81" s="143">
        <f t="shared" si="74"/>
        <v>0</v>
      </c>
      <c r="I81" s="108">
        <f t="shared" si="74"/>
        <v>0</v>
      </c>
      <c r="J81" s="108">
        <f t="shared" si="74"/>
        <v>0</v>
      </c>
      <c r="K81" s="12" t="str">
        <f t="shared" si="75"/>
        <v>NA</v>
      </c>
      <c r="L81" s="20" t="str">
        <f t="shared" si="76"/>
        <v>NA</v>
      </c>
      <c r="M81" s="40" t="str">
        <f t="shared" si="77"/>
        <v>NA</v>
      </c>
      <c r="N81" s="65" t="str">
        <f t="shared" si="77"/>
        <v>NA</v>
      </c>
      <c r="O81" s="41" t="str">
        <f t="shared" si="77"/>
        <v>NA</v>
      </c>
      <c r="P81" s="12" t="str">
        <f t="shared" si="78"/>
        <v>NA</v>
      </c>
      <c r="Q81" s="20" t="str">
        <f t="shared" si="79"/>
        <v>NA</v>
      </c>
      <c r="R81" s="26"/>
      <c r="S81" s="118">
        <f ca="1">C81/driver!$O$68</f>
        <v>0</v>
      </c>
      <c r="T81" s="119">
        <f ca="1">D81/driver!$O$67</f>
        <v>0</v>
      </c>
      <c r="U81" s="119">
        <f ca="1">E81/driver!$O$68</f>
        <v>0</v>
      </c>
      <c r="V81" s="12" t="str">
        <f t="shared" ca="1" si="80"/>
        <v>NA</v>
      </c>
      <c r="W81" s="20" t="str">
        <f t="shared" ca="1" si="81"/>
        <v>NA</v>
      </c>
      <c r="X81" s="118">
        <f ca="1">H81/driver!$O$68</f>
        <v>0</v>
      </c>
      <c r="Y81" s="119">
        <f ca="1">I81/driver!$O$67</f>
        <v>0</v>
      </c>
      <c r="Z81" s="119">
        <f ca="1">J81/driver!$O$68</f>
        <v>0</v>
      </c>
      <c r="AA81" s="12" t="str">
        <f t="shared" ca="1" si="82"/>
        <v>NA</v>
      </c>
      <c r="AB81" s="20" t="str">
        <f t="shared" ca="1" si="83"/>
        <v>NA</v>
      </c>
    </row>
    <row r="82" spans="2:28">
      <c r="B82" s="19" t="s">
        <v>2</v>
      </c>
      <c r="C82" s="139">
        <f t="shared" si="71"/>
        <v>0</v>
      </c>
      <c r="D82" s="112">
        <f t="shared" si="71"/>
        <v>0</v>
      </c>
      <c r="E82" s="112">
        <f t="shared" si="71"/>
        <v>0</v>
      </c>
      <c r="F82" s="12" t="str">
        <f t="shared" si="72"/>
        <v>NA</v>
      </c>
      <c r="G82" s="20" t="str">
        <f t="shared" si="73"/>
        <v>NA</v>
      </c>
      <c r="H82" s="143">
        <f t="shared" si="74"/>
        <v>0</v>
      </c>
      <c r="I82" s="108">
        <f t="shared" si="74"/>
        <v>0</v>
      </c>
      <c r="J82" s="108">
        <f t="shared" si="74"/>
        <v>0</v>
      </c>
      <c r="K82" s="12" t="str">
        <f t="shared" si="75"/>
        <v>NA</v>
      </c>
      <c r="L82" s="20" t="str">
        <f t="shared" si="76"/>
        <v>NA</v>
      </c>
      <c r="M82" s="40" t="str">
        <f t="shared" si="77"/>
        <v>NA</v>
      </c>
      <c r="N82" s="65" t="str">
        <f t="shared" si="77"/>
        <v>NA</v>
      </c>
      <c r="O82" s="41" t="str">
        <f t="shared" si="77"/>
        <v>NA</v>
      </c>
      <c r="P82" s="12" t="str">
        <f t="shared" si="78"/>
        <v>NA</v>
      </c>
      <c r="Q82" s="20" t="str">
        <f t="shared" si="79"/>
        <v>NA</v>
      </c>
      <c r="R82" s="26"/>
      <c r="S82" s="118">
        <f ca="1">C82/driver!$O$68</f>
        <v>0</v>
      </c>
      <c r="T82" s="119">
        <f ca="1">D82/driver!$O$67</f>
        <v>0</v>
      </c>
      <c r="U82" s="119">
        <f ca="1">E82/driver!$O$68</f>
        <v>0</v>
      </c>
      <c r="V82" s="12" t="str">
        <f t="shared" ca="1" si="80"/>
        <v>NA</v>
      </c>
      <c r="W82" s="20" t="str">
        <f t="shared" ca="1" si="81"/>
        <v>NA</v>
      </c>
      <c r="X82" s="118">
        <f ca="1">H82/driver!$O$68</f>
        <v>0</v>
      </c>
      <c r="Y82" s="119">
        <f ca="1">I82/driver!$O$67</f>
        <v>0</v>
      </c>
      <c r="Z82" s="119">
        <f ca="1">J82/driver!$O$68</f>
        <v>0</v>
      </c>
      <c r="AA82" s="12" t="str">
        <f t="shared" ca="1" si="82"/>
        <v>NA</v>
      </c>
      <c r="AB82" s="20" t="str">
        <f t="shared" ca="1" si="83"/>
        <v>NA</v>
      </c>
    </row>
    <row r="83" spans="2:28">
      <c r="B83" s="64" t="s">
        <v>3</v>
      </c>
      <c r="C83" s="139">
        <f>C34</f>
        <v>0</v>
      </c>
      <c r="D83" s="112">
        <f>D34</f>
        <v>0</v>
      </c>
      <c r="E83" s="112">
        <f>E34</f>
        <v>0</v>
      </c>
      <c r="F83" s="12" t="str">
        <f t="shared" si="72"/>
        <v>NA</v>
      </c>
      <c r="G83" s="20" t="str">
        <f t="shared" si="73"/>
        <v>NA</v>
      </c>
      <c r="H83" s="143">
        <f>H34</f>
        <v>0</v>
      </c>
      <c r="I83" s="108">
        <f>I34</f>
        <v>0</v>
      </c>
      <c r="J83" s="108">
        <f>J34</f>
        <v>0</v>
      </c>
      <c r="K83" s="12" t="str">
        <f t="shared" si="75"/>
        <v>NA</v>
      </c>
      <c r="L83" s="20" t="str">
        <f t="shared" si="76"/>
        <v>NA</v>
      </c>
      <c r="M83" s="40" t="str">
        <f t="shared" si="77"/>
        <v>NA</v>
      </c>
      <c r="N83" s="65" t="str">
        <f t="shared" si="77"/>
        <v>NA</v>
      </c>
      <c r="O83" s="41" t="str">
        <f t="shared" si="77"/>
        <v>NA</v>
      </c>
      <c r="P83" s="12" t="str">
        <f t="shared" si="78"/>
        <v>NA</v>
      </c>
      <c r="Q83" s="20" t="str">
        <f t="shared" si="79"/>
        <v>NA</v>
      </c>
      <c r="R83" s="27"/>
      <c r="S83" s="118">
        <f ca="1">C83/driver!$O$68</f>
        <v>0</v>
      </c>
      <c r="T83" s="119">
        <f ca="1">D83/driver!$O$67</f>
        <v>0</v>
      </c>
      <c r="U83" s="119">
        <f ca="1">E83/driver!$O$68</f>
        <v>0</v>
      </c>
      <c r="V83" s="12" t="str">
        <f t="shared" ca="1" si="80"/>
        <v>NA</v>
      </c>
      <c r="W83" s="20" t="str">
        <f t="shared" ca="1" si="81"/>
        <v>NA</v>
      </c>
      <c r="X83" s="118">
        <f ca="1">H83/driver!$O$68</f>
        <v>0</v>
      </c>
      <c r="Y83" s="119">
        <f ca="1">I83/driver!$O$67</f>
        <v>0</v>
      </c>
      <c r="Z83" s="119">
        <f ca="1">J83/driver!$O$68</f>
        <v>0</v>
      </c>
      <c r="AA83" s="12" t="str">
        <f t="shared" ca="1" si="82"/>
        <v>NA</v>
      </c>
      <c r="AB83" s="20" t="str">
        <f t="shared" ca="1" si="83"/>
        <v>NA</v>
      </c>
    </row>
    <row r="84" spans="2:28">
      <c r="B84" s="71" t="s">
        <v>6</v>
      </c>
      <c r="C84" s="140">
        <f>C35+C70</f>
        <v>0</v>
      </c>
      <c r="D84" s="127">
        <f>D35+D70</f>
        <v>0</v>
      </c>
      <c r="E84" s="127">
        <f>E35+E70</f>
        <v>0</v>
      </c>
      <c r="F84" s="31" t="str">
        <f t="shared" si="72"/>
        <v>NA</v>
      </c>
      <c r="G84" s="32" t="str">
        <f t="shared" si="73"/>
        <v>NA</v>
      </c>
      <c r="H84" s="145">
        <f>H35+H70</f>
        <v>0</v>
      </c>
      <c r="I84" s="146">
        <f>I35+I70</f>
        <v>0</v>
      </c>
      <c r="J84" s="146">
        <f>J35+J70</f>
        <v>0</v>
      </c>
      <c r="K84" s="31" t="str">
        <f t="shared" si="75"/>
        <v>NA</v>
      </c>
      <c r="L84" s="32" t="str">
        <f t="shared" si="76"/>
        <v>NA</v>
      </c>
      <c r="M84" s="46" t="str">
        <f t="shared" si="77"/>
        <v>NA</v>
      </c>
      <c r="N84" s="72" t="str">
        <f t="shared" si="77"/>
        <v>NA</v>
      </c>
      <c r="O84" s="47" t="str">
        <f t="shared" si="77"/>
        <v>NA</v>
      </c>
      <c r="P84" s="31" t="str">
        <f t="shared" si="78"/>
        <v>NA</v>
      </c>
      <c r="Q84" s="32" t="str">
        <f t="shared" si="79"/>
        <v>NA</v>
      </c>
      <c r="R84" s="29"/>
      <c r="S84" s="130">
        <f ca="1">C84/driver!$O$68</f>
        <v>0</v>
      </c>
      <c r="T84" s="131">
        <f ca="1">D84/driver!$O$67</f>
        <v>0</v>
      </c>
      <c r="U84" s="131">
        <f ca="1">E84/driver!$O$68</f>
        <v>0</v>
      </c>
      <c r="V84" s="31" t="str">
        <f t="shared" ca="1" si="80"/>
        <v>NA</v>
      </c>
      <c r="W84" s="32" t="str">
        <f t="shared" ca="1" si="81"/>
        <v>NA</v>
      </c>
      <c r="X84" s="130">
        <f ca="1">H84/driver!$O$68</f>
        <v>0</v>
      </c>
      <c r="Y84" s="131">
        <f ca="1">I84/driver!$O$67</f>
        <v>0</v>
      </c>
      <c r="Z84" s="131">
        <f ca="1">J84/driver!$O$68</f>
        <v>0</v>
      </c>
      <c r="AA84" s="31" t="str">
        <f t="shared" ca="1" si="82"/>
        <v>NA</v>
      </c>
      <c r="AB84" s="32" t="str">
        <f t="shared" ca="1" si="83"/>
        <v>NA</v>
      </c>
    </row>
    <row r="85" spans="2:28">
      <c r="B85" s="39" t="s">
        <v>35</v>
      </c>
      <c r="C85" s="141">
        <f>SUM(C78:C84)</f>
        <v>0</v>
      </c>
      <c r="D85" s="142">
        <f t="shared" ref="D85:E85" si="84">SUM(D78:D84)</f>
        <v>0</v>
      </c>
      <c r="E85" s="142">
        <f t="shared" si="84"/>
        <v>0</v>
      </c>
      <c r="F85" s="13" t="str">
        <f t="shared" si="72"/>
        <v>NA</v>
      </c>
      <c r="G85" s="38" t="str">
        <f t="shared" si="73"/>
        <v>NA</v>
      </c>
      <c r="H85" s="15">
        <f>SUM(H78:H84)</f>
        <v>0</v>
      </c>
      <c r="I85" s="15">
        <f t="shared" ref="I85:J85" si="85">SUM(I78:I84)</f>
        <v>0</v>
      </c>
      <c r="J85" s="15">
        <f t="shared" si="85"/>
        <v>0</v>
      </c>
      <c r="K85" s="13" t="str">
        <f t="shared" si="75"/>
        <v>NA</v>
      </c>
      <c r="L85" s="38" t="str">
        <f t="shared" si="76"/>
        <v>NA</v>
      </c>
      <c r="M85" s="48" t="str">
        <f t="shared" si="77"/>
        <v>NA</v>
      </c>
      <c r="N85" s="49" t="str">
        <f t="shared" si="77"/>
        <v>NA</v>
      </c>
      <c r="O85" s="49" t="str">
        <f t="shared" si="77"/>
        <v>NA</v>
      </c>
      <c r="P85" s="13" t="str">
        <f t="shared" si="78"/>
        <v>NA</v>
      </c>
      <c r="Q85" s="35" t="str">
        <f t="shared" si="79"/>
        <v>NA</v>
      </c>
      <c r="R85" s="14"/>
      <c r="S85" s="132">
        <f ca="1">C85/driver!$O$68</f>
        <v>0</v>
      </c>
      <c r="T85" s="133">
        <f ca="1">D85/driver!$O$67</f>
        <v>0</v>
      </c>
      <c r="U85" s="133">
        <f ca="1">E85/driver!$O$68</f>
        <v>0</v>
      </c>
      <c r="V85" s="13" t="str">
        <f t="shared" ca="1" si="80"/>
        <v>NA</v>
      </c>
      <c r="W85" s="38" t="str">
        <f t="shared" ca="1" si="81"/>
        <v>NA</v>
      </c>
      <c r="X85" s="132">
        <f ca="1">H85/driver!$O$68</f>
        <v>0</v>
      </c>
      <c r="Y85" s="133">
        <f ca="1">I85/driver!$O$67</f>
        <v>0</v>
      </c>
      <c r="Z85" s="133">
        <f ca="1">J85/driver!$O$68</f>
        <v>0</v>
      </c>
      <c r="AA85" s="13" t="str">
        <f t="shared" ca="1" si="82"/>
        <v>NA</v>
      </c>
      <c r="AB85" s="35" t="str">
        <f t="shared" ca="1" si="83"/>
        <v>NA</v>
      </c>
    </row>
    <row r="86" spans="2:28" ht="15.75" thickBot="1">
      <c r="B86" s="66" t="s">
        <v>36</v>
      </c>
      <c r="C86" s="138">
        <f>C72</f>
        <v>0</v>
      </c>
      <c r="D86" s="114">
        <f>D72</f>
        <v>0</v>
      </c>
      <c r="E86" s="114">
        <f>E72</f>
        <v>0</v>
      </c>
      <c r="F86" s="11" t="str">
        <f t="shared" si="72"/>
        <v>NA</v>
      </c>
      <c r="G86" s="101" t="str">
        <f t="shared" si="73"/>
        <v>NA</v>
      </c>
      <c r="H86" s="147">
        <f>H72</f>
        <v>0</v>
      </c>
      <c r="I86" s="148">
        <f>I72</f>
        <v>0</v>
      </c>
      <c r="J86" s="148">
        <f>J72</f>
        <v>0</v>
      </c>
      <c r="K86" s="11" t="str">
        <f t="shared" si="75"/>
        <v>NA</v>
      </c>
      <c r="L86" s="101" t="str">
        <f t="shared" si="76"/>
        <v>NA</v>
      </c>
      <c r="M86" s="42" t="str">
        <f t="shared" si="77"/>
        <v>NA</v>
      </c>
      <c r="N86" s="109" t="str">
        <f t="shared" si="77"/>
        <v>NA</v>
      </c>
      <c r="O86" s="43" t="str">
        <f t="shared" si="77"/>
        <v>NA</v>
      </c>
      <c r="P86" s="11" t="str">
        <f t="shared" si="78"/>
        <v>NA</v>
      </c>
      <c r="Q86" s="101" t="str">
        <f t="shared" si="79"/>
        <v>NA</v>
      </c>
      <c r="R86" s="27"/>
      <c r="S86" s="138">
        <f ca="1">C86/driver!$O$68</f>
        <v>0</v>
      </c>
      <c r="T86" s="134">
        <f ca="1">D86/driver!$O$67</f>
        <v>0</v>
      </c>
      <c r="U86" s="134">
        <f ca="1">E86/driver!$O$68</f>
        <v>0</v>
      </c>
      <c r="V86" s="11" t="str">
        <f t="shared" ca="1" si="80"/>
        <v>NA</v>
      </c>
      <c r="W86" s="101" t="str">
        <f t="shared" ca="1" si="81"/>
        <v>NA</v>
      </c>
      <c r="X86" s="138">
        <f ca="1">H86/driver!$O$68</f>
        <v>0</v>
      </c>
      <c r="Y86" s="134">
        <f ca="1">I86/driver!$O$67</f>
        <v>0</v>
      </c>
      <c r="Z86" s="134">
        <f ca="1">J86/driver!$O$68</f>
        <v>0</v>
      </c>
      <c r="AA86" s="11" t="str">
        <f t="shared" ca="1" si="82"/>
        <v>NA</v>
      </c>
      <c r="AB86" s="101" t="str">
        <f t="shared" ca="1" si="83"/>
        <v>NA</v>
      </c>
    </row>
    <row r="87" spans="2:28" s="2" customFormat="1" ht="15.75" thickTop="1">
      <c r="B87" s="68" t="s">
        <v>7</v>
      </c>
      <c r="C87" s="115">
        <f>SUM(C85:C86)</f>
        <v>0</v>
      </c>
      <c r="D87" s="117">
        <f>SUM(D85:D86)</f>
        <v>0</v>
      </c>
      <c r="E87" s="116">
        <f>SUM(E85:E86)</f>
        <v>0</v>
      </c>
      <c r="F87" s="22" t="str">
        <f t="shared" si="72"/>
        <v>NA</v>
      </c>
      <c r="G87" s="23" t="str">
        <f t="shared" si="73"/>
        <v>NA</v>
      </c>
      <c r="H87" s="149">
        <f>SUM(H85:H86)</f>
        <v>0</v>
      </c>
      <c r="I87" s="150">
        <f>SUM(I85:I86)</f>
        <v>0</v>
      </c>
      <c r="J87" s="151">
        <f>SUM(J85:J86)</f>
        <v>0</v>
      </c>
      <c r="K87" s="22" t="str">
        <f t="shared" si="75"/>
        <v>NA</v>
      </c>
      <c r="L87" s="23" t="str">
        <f t="shared" si="76"/>
        <v>NA</v>
      </c>
      <c r="M87" s="44" t="str">
        <f t="shared" si="77"/>
        <v>NA</v>
      </c>
      <c r="N87" s="45" t="str">
        <f t="shared" si="77"/>
        <v>NA</v>
      </c>
      <c r="O87" s="45" t="str">
        <f t="shared" si="77"/>
        <v>NA</v>
      </c>
      <c r="P87" s="22" t="str">
        <f t="shared" si="78"/>
        <v>NA</v>
      </c>
      <c r="Q87" s="23" t="str">
        <f t="shared" si="79"/>
        <v>NA</v>
      </c>
      <c r="R87" s="28"/>
      <c r="S87" s="135">
        <f ca="1">C87/driver!$O$68</f>
        <v>0</v>
      </c>
      <c r="T87" s="135">
        <f ca="1">D87/driver!$O$67</f>
        <v>0</v>
      </c>
      <c r="U87" s="135">
        <f ca="1">E87/driver!$O$68</f>
        <v>0</v>
      </c>
      <c r="V87" s="22" t="str">
        <f t="shared" ca="1" si="80"/>
        <v>NA</v>
      </c>
      <c r="W87" s="23" t="str">
        <f t="shared" ca="1" si="81"/>
        <v>NA</v>
      </c>
      <c r="X87" s="135">
        <f ca="1">H87/driver!$O$68</f>
        <v>0</v>
      </c>
      <c r="Y87" s="135">
        <f ca="1">I87/driver!$O$67</f>
        <v>0</v>
      </c>
      <c r="Z87" s="135">
        <f ca="1">J87/driver!$O$68</f>
        <v>0</v>
      </c>
      <c r="AA87" s="22" t="str">
        <f t="shared" ca="1" si="82"/>
        <v>NA</v>
      </c>
      <c r="AB87" s="23" t="str">
        <f t="shared" ca="1" si="83"/>
        <v>NA</v>
      </c>
    </row>
    <row r="88" spans="2:28">
      <c r="C88"/>
      <c r="D88" s="1"/>
      <c r="E88" s="1"/>
      <c r="H88" s="95"/>
      <c r="R88" s="53"/>
    </row>
    <row r="89" spans="2:28">
      <c r="B89" s="55" t="s">
        <v>32</v>
      </c>
      <c r="C89" s="56" t="s">
        <v>37</v>
      </c>
      <c r="D89" s="57"/>
      <c r="E89" s="57"/>
      <c r="F89" s="57"/>
      <c r="G89" s="58"/>
      <c r="H89" s="56" t="s">
        <v>26</v>
      </c>
      <c r="I89" s="57"/>
      <c r="J89" s="57"/>
      <c r="K89" s="57"/>
      <c r="L89" s="58"/>
      <c r="M89" s="56" t="s">
        <v>38</v>
      </c>
      <c r="N89" s="16"/>
      <c r="O89" s="16"/>
      <c r="P89" s="16"/>
      <c r="Q89" s="17"/>
      <c r="R89" s="70"/>
      <c r="S89" s="59" t="s">
        <v>28</v>
      </c>
      <c r="T89" s="57"/>
      <c r="U89" s="57"/>
      <c r="V89" s="57"/>
      <c r="W89" s="58"/>
      <c r="X89" s="56" t="s">
        <v>29</v>
      </c>
      <c r="Y89" s="57"/>
      <c r="Z89" s="57"/>
      <c r="AA89" s="57"/>
      <c r="AB89" s="58"/>
    </row>
    <row r="90" spans="2:28">
      <c r="B90" s="18" t="s">
        <v>9</v>
      </c>
      <c r="C90" s="61">
        <v>2014</v>
      </c>
      <c r="D90" s="62">
        <v>2013</v>
      </c>
      <c r="E90" s="62" t="s">
        <v>42</v>
      </c>
      <c r="F90" s="62" t="s">
        <v>30</v>
      </c>
      <c r="G90" s="63" t="s">
        <v>31</v>
      </c>
      <c r="H90" s="61">
        <v>2014</v>
      </c>
      <c r="I90" s="62">
        <v>2013</v>
      </c>
      <c r="J90" s="62" t="s">
        <v>42</v>
      </c>
      <c r="K90" s="62" t="s">
        <v>30</v>
      </c>
      <c r="L90" s="63" t="s">
        <v>31</v>
      </c>
      <c r="M90" s="61">
        <v>2014</v>
      </c>
      <c r="N90" s="62">
        <v>2013</v>
      </c>
      <c r="O90" s="62" t="s">
        <v>42</v>
      </c>
      <c r="P90" s="62" t="s">
        <v>30</v>
      </c>
      <c r="Q90" s="63" t="s">
        <v>31</v>
      </c>
      <c r="R90" s="70"/>
      <c r="S90" s="61">
        <v>2014</v>
      </c>
      <c r="T90" s="62">
        <v>2013</v>
      </c>
      <c r="U90" s="62" t="s">
        <v>42</v>
      </c>
      <c r="V90" s="62" t="s">
        <v>30</v>
      </c>
      <c r="W90" s="63" t="s">
        <v>31</v>
      </c>
      <c r="X90" s="61">
        <v>2014</v>
      </c>
      <c r="Y90" s="62">
        <v>2013</v>
      </c>
      <c r="Z90" s="62" t="s">
        <v>42</v>
      </c>
      <c r="AA90" s="62" t="s">
        <v>30</v>
      </c>
      <c r="AB90" s="63" t="s">
        <v>31</v>
      </c>
    </row>
    <row r="91" spans="2:28">
      <c r="B91" s="64" t="s">
        <v>5</v>
      </c>
      <c r="C91" s="111">
        <f>'Acum 12'!C91-'Acum 9'!C91</f>
        <v>0</v>
      </c>
      <c r="D91" s="112">
        <f>'Acum 12'!D91-'Acum 9'!D91</f>
        <v>0</v>
      </c>
      <c r="E91" s="112">
        <f>'Acum 12'!E91-'Acum 9'!E91</f>
        <v>0</v>
      </c>
      <c r="F91" s="12" t="str">
        <f t="shared" ref="F91:F99" si="86">IF(E257,"NA",IF(ISERROR(C91/E91),"NA",IF((C91/E91)&gt;200%,"NA",IF((C91/E91)&lt;-200%,"NA",(C91/E91)))))</f>
        <v>NA</v>
      </c>
      <c r="G91" s="20" t="str">
        <f t="shared" ref="G91:G99" si="87">IF(D91=0,"NA",IF(ISERROR(C91/D91-1),"NA",IF((C91/D91-1)&gt;200%,"NA",IF((C91/D91-1)&lt;-200%,"NA",(C91/D91-1)))))</f>
        <v>NA</v>
      </c>
      <c r="H91" s="111">
        <f>'Acum 12'!H91-'Acum 9'!H91</f>
        <v>0</v>
      </c>
      <c r="I91" s="112">
        <f>'Acum 12'!I91-'Acum 9'!I91</f>
        <v>0</v>
      </c>
      <c r="J91" s="112">
        <f>'Acum 12'!J91-'Acum 9'!J91</f>
        <v>0</v>
      </c>
      <c r="K91" s="12" t="str">
        <f t="shared" ref="K91:K99" si="88">IF(J257,"NA",IF(ISERROR(H91/J91),"NA",IF((H91/J91)&gt;200%,"NA",IF((H91/J91)&lt;-200%,"NA",(H91/J91)))))</f>
        <v>NA</v>
      </c>
      <c r="L91" s="20" t="str">
        <f t="shared" ref="L91:L99" si="89">IF(I91=0,"NA",IF(ISERROR(H91/I91-1),"NA",IF((H91/I91-1)&gt;200%,"NA",IF((H91/I91-1)&lt;-200%,"NA",(H91/I91-1)))))</f>
        <v>NA</v>
      </c>
      <c r="M91" s="40" t="str">
        <f t="shared" ref="M91:O99" si="90">IF(ISERROR(C91/H91),"NA",(C91/H91))</f>
        <v>NA</v>
      </c>
      <c r="N91" s="41" t="str">
        <f t="shared" si="90"/>
        <v>NA</v>
      </c>
      <c r="O91" s="41" t="str">
        <f t="shared" si="90"/>
        <v>NA</v>
      </c>
      <c r="P91" s="12" t="str">
        <f t="shared" ref="P91:P99" si="91">IF(O247,"NA",IF(ISERROR(M91/O91),"NA",IF((M91/O91)&gt;200%,"NA",IF((M91/O91)&lt;-200%,"NA",(M91/O91)))))</f>
        <v>NA</v>
      </c>
      <c r="Q91" s="20" t="str">
        <f t="shared" ref="Q91:Q99" si="92">IF(N91=0,"NA",IF(ISERROR(M91/N91-1),"NA",IF((M91/N91-1)&gt;200%,"NA",IF((M91/N91-1)&lt;-200%,"NA",(M91/N91-1)))))</f>
        <v>NA</v>
      </c>
      <c r="R91" s="26"/>
      <c r="S91" s="118">
        <f ca="1">C91/driver!$O$68</f>
        <v>0</v>
      </c>
      <c r="T91" s="119">
        <f ca="1">D91/driver!$O$67</f>
        <v>0</v>
      </c>
      <c r="U91" s="119">
        <f ca="1">E91/driver!$O$68</f>
        <v>0</v>
      </c>
      <c r="V91" s="12" t="str">
        <f t="shared" ref="V91:V99" ca="1" si="93">IF(U257,"NA",IF(ISERROR(S91/U91),"NA",IF((S91/U91)&gt;200%,"NA",IF((S91/U91)&lt;-200%,"NA",(S91/U91)))))</f>
        <v>NA</v>
      </c>
      <c r="W91" s="20" t="str">
        <f t="shared" ref="W91:W99" ca="1" si="94">IF(T91=0,"NA",IF(ISERROR(S91/T91-1),"NA",IF((S91/T91-1)&gt;200%,"NA",IF((S91/T91-1)&lt;-200%,"NA",(S91/T91-1)))))</f>
        <v>NA</v>
      </c>
      <c r="X91" s="118">
        <f ca="1">H91/driver!$O$68</f>
        <v>0</v>
      </c>
      <c r="Y91" s="119">
        <f ca="1">I91/driver!$O$67</f>
        <v>0</v>
      </c>
      <c r="Z91" s="119">
        <f ca="1">J91/driver!$O$68</f>
        <v>0</v>
      </c>
      <c r="AA91" s="12" t="str">
        <f t="shared" ref="AA91:AA99" ca="1" si="95">IF(Z257,"NA",IF(ISERROR(X91/Z91),"NA",IF((X91/Z91)&gt;200%,"NA",IF((X91/Z91)&lt;-200%,"NA",(X91/Z91)))))</f>
        <v>NA</v>
      </c>
      <c r="AB91" s="20" t="str">
        <f t="shared" ref="AB91:AB99" ca="1" si="96">IF(Y91=0,"NA",IF(ISERROR(X91/Y91-1),"NA",IF((X91/Y91-1)&gt;200%,"NA",IF((X91/Y91-1)&lt;-200%,"NA",(X91/Y91-1)))))</f>
        <v>NA</v>
      </c>
    </row>
    <row r="92" spans="2:28">
      <c r="B92" s="64" t="s">
        <v>0</v>
      </c>
      <c r="C92" s="111">
        <f>'Acum 12'!C92-'Acum 9'!C92</f>
        <v>0</v>
      </c>
      <c r="D92" s="112">
        <f>'Acum 12'!D92-'Acum 9'!D92</f>
        <v>0</v>
      </c>
      <c r="E92" s="112">
        <f>'Acum 12'!E92-'Acum 9'!E92</f>
        <v>0</v>
      </c>
      <c r="F92" s="12" t="str">
        <f t="shared" si="86"/>
        <v>NA</v>
      </c>
      <c r="G92" s="20" t="str">
        <f t="shared" si="87"/>
        <v>NA</v>
      </c>
      <c r="H92" s="111">
        <f>'Acum 12'!H92-'Acum 9'!H92</f>
        <v>0</v>
      </c>
      <c r="I92" s="112">
        <f>'Acum 12'!I92-'Acum 9'!I92</f>
        <v>0</v>
      </c>
      <c r="J92" s="112">
        <f>'Acum 12'!J92-'Acum 9'!J92</f>
        <v>0</v>
      </c>
      <c r="K92" s="12" t="str">
        <f t="shared" si="88"/>
        <v>NA</v>
      </c>
      <c r="L92" s="20" t="str">
        <f t="shared" si="89"/>
        <v>NA</v>
      </c>
      <c r="M92" s="40" t="str">
        <f t="shared" si="90"/>
        <v>NA</v>
      </c>
      <c r="N92" s="65" t="str">
        <f t="shared" si="90"/>
        <v>NA</v>
      </c>
      <c r="O92" s="41" t="str">
        <f t="shared" si="90"/>
        <v>NA</v>
      </c>
      <c r="P92" s="12" t="str">
        <f t="shared" si="91"/>
        <v>NA</v>
      </c>
      <c r="Q92" s="20" t="str">
        <f t="shared" si="92"/>
        <v>NA</v>
      </c>
      <c r="R92" s="26"/>
      <c r="S92" s="118">
        <f ca="1">C92/driver!$O$68</f>
        <v>0</v>
      </c>
      <c r="T92" s="119">
        <f ca="1">D92/driver!$O$67</f>
        <v>0</v>
      </c>
      <c r="U92" s="119">
        <f ca="1">E92/driver!$O$68</f>
        <v>0</v>
      </c>
      <c r="V92" s="12" t="str">
        <f t="shared" ca="1" si="93"/>
        <v>NA</v>
      </c>
      <c r="W92" s="20" t="str">
        <f t="shared" ca="1" si="94"/>
        <v>NA</v>
      </c>
      <c r="X92" s="118">
        <f ca="1">H92/driver!$O$68</f>
        <v>0</v>
      </c>
      <c r="Y92" s="119">
        <f ca="1">I92/driver!$O$67</f>
        <v>0</v>
      </c>
      <c r="Z92" s="119">
        <f ca="1">J92/driver!$O$68</f>
        <v>0</v>
      </c>
      <c r="AA92" s="12" t="str">
        <f t="shared" ca="1" si="95"/>
        <v>NA</v>
      </c>
      <c r="AB92" s="20" t="str">
        <f t="shared" ca="1" si="96"/>
        <v>NA</v>
      </c>
    </row>
    <row r="93" spans="2:28">
      <c r="B93" s="64" t="s">
        <v>4</v>
      </c>
      <c r="C93" s="111">
        <f>'Acum 12'!C93-'Acum 9'!C93</f>
        <v>0</v>
      </c>
      <c r="D93" s="112">
        <f>'Acum 12'!D93-'Acum 9'!D93</f>
        <v>0</v>
      </c>
      <c r="E93" s="112">
        <f>'Acum 12'!E93-'Acum 9'!E93</f>
        <v>0</v>
      </c>
      <c r="F93" s="12" t="str">
        <f t="shared" si="86"/>
        <v>NA</v>
      </c>
      <c r="G93" s="20" t="str">
        <f t="shared" si="87"/>
        <v>NA</v>
      </c>
      <c r="H93" s="111">
        <f>'Acum 12'!H93-'Acum 9'!H93</f>
        <v>0</v>
      </c>
      <c r="I93" s="112">
        <f>'Acum 12'!I93-'Acum 9'!I93</f>
        <v>0</v>
      </c>
      <c r="J93" s="112">
        <f>'Acum 12'!J93-'Acum 9'!J93</f>
        <v>0</v>
      </c>
      <c r="K93" s="12" t="str">
        <f t="shared" si="88"/>
        <v>NA</v>
      </c>
      <c r="L93" s="20" t="str">
        <f t="shared" si="89"/>
        <v>NA</v>
      </c>
      <c r="M93" s="40" t="str">
        <f t="shared" si="90"/>
        <v>NA</v>
      </c>
      <c r="N93" s="65" t="str">
        <f t="shared" si="90"/>
        <v>NA</v>
      </c>
      <c r="O93" s="41" t="str">
        <f t="shared" si="90"/>
        <v>NA</v>
      </c>
      <c r="P93" s="12" t="str">
        <f t="shared" si="91"/>
        <v>NA</v>
      </c>
      <c r="Q93" s="20" t="str">
        <f t="shared" si="92"/>
        <v>NA</v>
      </c>
      <c r="R93" s="26"/>
      <c r="S93" s="118">
        <f ca="1">C93/driver!$O$68</f>
        <v>0</v>
      </c>
      <c r="T93" s="119">
        <f ca="1">D93/driver!$O$67</f>
        <v>0</v>
      </c>
      <c r="U93" s="119">
        <f ca="1">E93/driver!$O$68</f>
        <v>0</v>
      </c>
      <c r="V93" s="12" t="str">
        <f t="shared" ca="1" si="93"/>
        <v>NA</v>
      </c>
      <c r="W93" s="20" t="str">
        <f t="shared" ca="1" si="94"/>
        <v>NA</v>
      </c>
      <c r="X93" s="118">
        <f ca="1">H93/driver!$O$68</f>
        <v>0</v>
      </c>
      <c r="Y93" s="119">
        <f ca="1">I93/driver!$O$67</f>
        <v>0</v>
      </c>
      <c r="Z93" s="119">
        <f ca="1">J93/driver!$O$68</f>
        <v>0</v>
      </c>
      <c r="AA93" s="12" t="str">
        <f t="shared" ca="1" si="95"/>
        <v>NA</v>
      </c>
      <c r="AB93" s="20" t="str">
        <f t="shared" ca="1" si="96"/>
        <v>NA</v>
      </c>
    </row>
    <row r="94" spans="2:28">
      <c r="B94" s="64" t="s">
        <v>1</v>
      </c>
      <c r="C94" s="111">
        <f>'Acum 12'!C94-'Acum 9'!C94</f>
        <v>0</v>
      </c>
      <c r="D94" s="112">
        <f>'Acum 12'!D94-'Acum 9'!D94</f>
        <v>0</v>
      </c>
      <c r="E94" s="112">
        <f>'Acum 12'!E94-'Acum 9'!E94</f>
        <v>0</v>
      </c>
      <c r="F94" s="12" t="str">
        <f t="shared" si="86"/>
        <v>NA</v>
      </c>
      <c r="G94" s="20" t="str">
        <f t="shared" si="87"/>
        <v>NA</v>
      </c>
      <c r="H94" s="111">
        <f>'Acum 12'!H94-'Acum 9'!H94</f>
        <v>0</v>
      </c>
      <c r="I94" s="112">
        <f>'Acum 12'!I94-'Acum 9'!I94</f>
        <v>0</v>
      </c>
      <c r="J94" s="112">
        <f>'Acum 12'!J94-'Acum 9'!J94</f>
        <v>0</v>
      </c>
      <c r="K94" s="12" t="str">
        <f t="shared" si="88"/>
        <v>NA</v>
      </c>
      <c r="L94" s="20" t="str">
        <f t="shared" si="89"/>
        <v>NA</v>
      </c>
      <c r="M94" s="40" t="str">
        <f t="shared" si="90"/>
        <v>NA</v>
      </c>
      <c r="N94" s="65" t="str">
        <f t="shared" si="90"/>
        <v>NA</v>
      </c>
      <c r="O94" s="41" t="str">
        <f t="shared" si="90"/>
        <v>NA</v>
      </c>
      <c r="P94" s="12" t="str">
        <f t="shared" si="91"/>
        <v>NA</v>
      </c>
      <c r="Q94" s="20" t="str">
        <f t="shared" si="92"/>
        <v>NA</v>
      </c>
      <c r="R94" s="26"/>
      <c r="S94" s="118">
        <f ca="1">C94/driver!$O$68</f>
        <v>0</v>
      </c>
      <c r="T94" s="119">
        <f ca="1">D94/driver!$O$67</f>
        <v>0</v>
      </c>
      <c r="U94" s="119">
        <f ca="1">E94/driver!$O$68</f>
        <v>0</v>
      </c>
      <c r="V94" s="12" t="str">
        <f t="shared" ca="1" si="93"/>
        <v>NA</v>
      </c>
      <c r="W94" s="20" t="str">
        <f t="shared" ca="1" si="94"/>
        <v>NA</v>
      </c>
      <c r="X94" s="118">
        <f ca="1">H94/driver!$O$68</f>
        <v>0</v>
      </c>
      <c r="Y94" s="119">
        <f ca="1">I94/driver!$O$67</f>
        <v>0</v>
      </c>
      <c r="Z94" s="119">
        <f ca="1">J94/driver!$O$68</f>
        <v>0</v>
      </c>
      <c r="AA94" s="12" t="str">
        <f t="shared" ca="1" si="95"/>
        <v>NA</v>
      </c>
      <c r="AB94" s="20" t="str">
        <f t="shared" ca="1" si="96"/>
        <v>NA</v>
      </c>
    </row>
    <row r="95" spans="2:28">
      <c r="B95" s="19" t="s">
        <v>2</v>
      </c>
      <c r="C95" s="111">
        <f>'Acum 12'!C95-'Acum 9'!C95</f>
        <v>0</v>
      </c>
      <c r="D95" s="112">
        <f>'Acum 12'!D95-'Acum 9'!D95</f>
        <v>0</v>
      </c>
      <c r="E95" s="112">
        <f>'Acum 12'!E95-'Acum 9'!E95</f>
        <v>0</v>
      </c>
      <c r="F95" s="12" t="str">
        <f t="shared" si="86"/>
        <v>NA</v>
      </c>
      <c r="G95" s="20" t="str">
        <f t="shared" si="87"/>
        <v>NA</v>
      </c>
      <c r="H95" s="111">
        <f>'Acum 12'!H95-'Acum 9'!H95</f>
        <v>0</v>
      </c>
      <c r="I95" s="112">
        <f>'Acum 12'!I95-'Acum 9'!I95</f>
        <v>0</v>
      </c>
      <c r="J95" s="112">
        <f>'Acum 12'!J95-'Acum 9'!J95</f>
        <v>0</v>
      </c>
      <c r="K95" s="12" t="str">
        <f t="shared" si="88"/>
        <v>NA</v>
      </c>
      <c r="L95" s="20" t="str">
        <f t="shared" si="89"/>
        <v>NA</v>
      </c>
      <c r="M95" s="40" t="str">
        <f t="shared" si="90"/>
        <v>NA</v>
      </c>
      <c r="N95" s="65" t="str">
        <f t="shared" si="90"/>
        <v>NA</v>
      </c>
      <c r="O95" s="41" t="str">
        <f t="shared" si="90"/>
        <v>NA</v>
      </c>
      <c r="P95" s="12" t="str">
        <f t="shared" si="91"/>
        <v>NA</v>
      </c>
      <c r="Q95" s="20" t="str">
        <f t="shared" si="92"/>
        <v>NA</v>
      </c>
      <c r="R95" s="26"/>
      <c r="S95" s="118">
        <f ca="1">C95/driver!$O$68</f>
        <v>0</v>
      </c>
      <c r="T95" s="119">
        <f ca="1">D95/driver!$O$67</f>
        <v>0</v>
      </c>
      <c r="U95" s="119">
        <f ca="1">E95/driver!$O$68</f>
        <v>0</v>
      </c>
      <c r="V95" s="12" t="str">
        <f t="shared" ca="1" si="93"/>
        <v>NA</v>
      </c>
      <c r="W95" s="20" t="str">
        <f t="shared" ca="1" si="94"/>
        <v>NA</v>
      </c>
      <c r="X95" s="118">
        <f ca="1">H95/driver!$O$68</f>
        <v>0</v>
      </c>
      <c r="Y95" s="119">
        <f ca="1">I95/driver!$O$67</f>
        <v>0</v>
      </c>
      <c r="Z95" s="119">
        <f ca="1">J95/driver!$O$68</f>
        <v>0</v>
      </c>
      <c r="AA95" s="12" t="str">
        <f t="shared" ca="1" si="95"/>
        <v>NA</v>
      </c>
      <c r="AB95" s="20" t="str">
        <f t="shared" ca="1" si="96"/>
        <v>NA</v>
      </c>
    </row>
    <row r="96" spans="2:28">
      <c r="B96" s="83" t="s">
        <v>6</v>
      </c>
      <c r="C96" s="126">
        <f>'Acum 12'!C96-'Acum 9'!C96</f>
        <v>0</v>
      </c>
      <c r="D96" s="127">
        <f>'Acum 12'!D96-'Acum 9'!D96</f>
        <v>0</v>
      </c>
      <c r="E96" s="127">
        <f>'Acum 12'!E96-'Acum 9'!E96</f>
        <v>0</v>
      </c>
      <c r="F96" s="33" t="str">
        <f t="shared" si="86"/>
        <v>NA</v>
      </c>
      <c r="G96" s="32" t="str">
        <f t="shared" si="87"/>
        <v>NA</v>
      </c>
      <c r="H96" s="126">
        <f>'Acum 12'!H96-'Acum 9'!H96</f>
        <v>0</v>
      </c>
      <c r="I96" s="127">
        <f>'Acum 12'!I96-'Acum 9'!I96</f>
        <v>0</v>
      </c>
      <c r="J96" s="127">
        <f>'Acum 12'!J96-'Acum 9'!J96</f>
        <v>0</v>
      </c>
      <c r="K96" s="31" t="str">
        <f t="shared" si="88"/>
        <v>NA</v>
      </c>
      <c r="L96" s="32" t="str">
        <f t="shared" si="89"/>
        <v>NA</v>
      </c>
      <c r="M96" s="46" t="str">
        <f t="shared" si="90"/>
        <v>NA</v>
      </c>
      <c r="N96" s="72" t="str">
        <f t="shared" si="90"/>
        <v>NA</v>
      </c>
      <c r="O96" s="47" t="str">
        <f t="shared" si="90"/>
        <v>NA</v>
      </c>
      <c r="P96" s="33" t="str">
        <f t="shared" si="91"/>
        <v>NA</v>
      </c>
      <c r="Q96" s="32" t="str">
        <f t="shared" si="92"/>
        <v>NA</v>
      </c>
      <c r="R96" s="28"/>
      <c r="S96" s="130">
        <f ca="1">C96/driver!$O$68</f>
        <v>0</v>
      </c>
      <c r="T96" s="131">
        <f ca="1">D96/driver!$O$67</f>
        <v>0</v>
      </c>
      <c r="U96" s="131">
        <f ca="1">E96/driver!$O$68</f>
        <v>0</v>
      </c>
      <c r="V96" s="33" t="str">
        <f t="shared" ca="1" si="93"/>
        <v>NA</v>
      </c>
      <c r="W96" s="32" t="str">
        <f t="shared" ca="1" si="94"/>
        <v>NA</v>
      </c>
      <c r="X96" s="130">
        <f ca="1">H96/driver!$O$68</f>
        <v>0</v>
      </c>
      <c r="Y96" s="131">
        <f ca="1">I96/driver!$O$67</f>
        <v>0</v>
      </c>
      <c r="Z96" s="131">
        <f ca="1">J96/driver!$O$68</f>
        <v>0</v>
      </c>
      <c r="AA96" s="33" t="str">
        <f t="shared" ca="1" si="95"/>
        <v>NA</v>
      </c>
      <c r="AB96" s="32" t="str">
        <f t="shared" ca="1" si="96"/>
        <v>NA</v>
      </c>
    </row>
    <row r="97" spans="2:28">
      <c r="B97" s="34" t="s">
        <v>35</v>
      </c>
      <c r="C97" s="128">
        <f>SUM(C91:C96)</f>
        <v>0</v>
      </c>
      <c r="D97" s="129">
        <f>SUM(D91:D96)</f>
        <v>0</v>
      </c>
      <c r="E97" s="129">
        <f>SUM(E91:E96)</f>
        <v>0</v>
      </c>
      <c r="F97" s="13" t="str">
        <f t="shared" si="86"/>
        <v>NA</v>
      </c>
      <c r="G97" s="38" t="str">
        <f t="shared" si="87"/>
        <v>NA</v>
      </c>
      <c r="H97" s="128">
        <f>SUM(H91:H96)</f>
        <v>0</v>
      </c>
      <c r="I97" s="129">
        <f>SUM(I91:I96)</f>
        <v>0</v>
      </c>
      <c r="J97" s="129">
        <f>SUM(J91:J96)</f>
        <v>0</v>
      </c>
      <c r="K97" s="13" t="str">
        <f t="shared" si="88"/>
        <v>NA</v>
      </c>
      <c r="L97" s="38" t="str">
        <f t="shared" si="89"/>
        <v>NA</v>
      </c>
      <c r="M97" s="48" t="str">
        <f t="shared" si="90"/>
        <v>NA</v>
      </c>
      <c r="N97" s="49" t="str">
        <f t="shared" si="90"/>
        <v>NA</v>
      </c>
      <c r="O97" s="49" t="str">
        <f t="shared" si="90"/>
        <v>NA</v>
      </c>
      <c r="P97" s="13" t="str">
        <f t="shared" si="91"/>
        <v>NA</v>
      </c>
      <c r="Q97" s="38" t="str">
        <f t="shared" si="92"/>
        <v>NA</v>
      </c>
      <c r="R97" s="36"/>
      <c r="S97" s="132">
        <f ca="1">C97/driver!$O$68</f>
        <v>0</v>
      </c>
      <c r="T97" s="133">
        <f ca="1">D97/driver!$O$67</f>
        <v>0</v>
      </c>
      <c r="U97" s="133">
        <f ca="1">E97/driver!$O$68</f>
        <v>0</v>
      </c>
      <c r="V97" s="13" t="str">
        <f t="shared" ca="1" si="93"/>
        <v>NA</v>
      </c>
      <c r="W97" s="38" t="str">
        <f t="shared" ca="1" si="94"/>
        <v>NA</v>
      </c>
      <c r="X97" s="132">
        <f ca="1">H97/driver!$O$68</f>
        <v>0</v>
      </c>
      <c r="Y97" s="133">
        <f ca="1">I97/driver!$O$67</f>
        <v>0</v>
      </c>
      <c r="Z97" s="133">
        <f ca="1">J97/driver!$O$68</f>
        <v>0</v>
      </c>
      <c r="AA97" s="13" t="str">
        <f t="shared" ca="1" si="95"/>
        <v>NA</v>
      </c>
      <c r="AB97" s="38" t="str">
        <f t="shared" ca="1" si="96"/>
        <v>NA</v>
      </c>
    </row>
    <row r="98" spans="2:28" ht="15.75" thickBot="1">
      <c r="B98" s="66" t="s">
        <v>36</v>
      </c>
      <c r="C98" s="113">
        <f>'Acum 12'!C98-'Acum 9'!C98</f>
        <v>0</v>
      </c>
      <c r="D98" s="114">
        <f>'Acum 12'!D98-'Acum 9'!D98</f>
        <v>0</v>
      </c>
      <c r="E98" s="114">
        <f>'Acum 12'!E98-'Acum 9'!E98</f>
        <v>0</v>
      </c>
      <c r="F98" s="11" t="str">
        <f t="shared" si="86"/>
        <v>NA</v>
      </c>
      <c r="G98" s="101" t="str">
        <f t="shared" si="87"/>
        <v>NA</v>
      </c>
      <c r="H98" s="113">
        <f>'Acum 12'!H98-'Acum 9'!H98</f>
        <v>0</v>
      </c>
      <c r="I98" s="114">
        <f>'Acum 12'!I98-'Acum 9'!I98</f>
        <v>0</v>
      </c>
      <c r="J98" s="114">
        <f>'Acum 12'!J98-'Acum 9'!J98</f>
        <v>0</v>
      </c>
      <c r="K98" s="11" t="str">
        <f t="shared" si="88"/>
        <v>NA</v>
      </c>
      <c r="L98" s="101" t="str">
        <f t="shared" si="89"/>
        <v>NA</v>
      </c>
      <c r="M98" s="42" t="str">
        <f t="shared" si="90"/>
        <v>NA</v>
      </c>
      <c r="N98" s="109" t="str">
        <f t="shared" si="90"/>
        <v>NA</v>
      </c>
      <c r="O98" s="43" t="str">
        <f t="shared" si="90"/>
        <v>NA</v>
      </c>
      <c r="P98" s="11" t="str">
        <f t="shared" si="91"/>
        <v>NA</v>
      </c>
      <c r="Q98" s="101" t="str">
        <f t="shared" si="92"/>
        <v>NA</v>
      </c>
      <c r="R98" s="26"/>
      <c r="S98" s="118">
        <f ca="1">C98/driver!$O$68</f>
        <v>0</v>
      </c>
      <c r="T98" s="119">
        <f ca="1">D98/driver!$O$67</f>
        <v>0</v>
      </c>
      <c r="U98" s="119">
        <f ca="1">E98/driver!$O$68</f>
        <v>0</v>
      </c>
      <c r="V98" s="12" t="str">
        <f t="shared" ca="1" si="93"/>
        <v>NA</v>
      </c>
      <c r="W98" s="96" t="str">
        <f t="shared" ca="1" si="94"/>
        <v>NA</v>
      </c>
      <c r="X98" s="118">
        <f ca="1">H98/driver!$O$68</f>
        <v>0</v>
      </c>
      <c r="Y98" s="119">
        <f ca="1">I98/driver!$O$67</f>
        <v>0</v>
      </c>
      <c r="Z98" s="134">
        <f ca="1">J98/driver!$O$68</f>
        <v>0</v>
      </c>
      <c r="AA98" s="11" t="str">
        <f t="shared" ca="1" si="95"/>
        <v>NA</v>
      </c>
      <c r="AB98" s="101" t="str">
        <f t="shared" ca="1" si="96"/>
        <v>NA</v>
      </c>
    </row>
    <row r="99" spans="2:28" ht="15.75" thickTop="1">
      <c r="B99" s="68" t="s">
        <v>7</v>
      </c>
      <c r="C99" s="115">
        <f>SUM(C97:C98)</f>
        <v>0</v>
      </c>
      <c r="D99" s="117">
        <f>SUM(D97:D98)</f>
        <v>0</v>
      </c>
      <c r="E99" s="116">
        <f>SUM(E97:E98)</f>
        <v>0</v>
      </c>
      <c r="F99" s="22" t="str">
        <f t="shared" si="86"/>
        <v>NA</v>
      </c>
      <c r="G99" s="23" t="str">
        <f t="shared" si="87"/>
        <v>NA</v>
      </c>
      <c r="H99" s="115">
        <f>SUM(H97:H98)</f>
        <v>0</v>
      </c>
      <c r="I99" s="117">
        <f>SUM(I97:I98)</f>
        <v>0</v>
      </c>
      <c r="J99" s="116">
        <f>SUM(J97:J98)</f>
        <v>0</v>
      </c>
      <c r="K99" s="22" t="str">
        <f t="shared" si="88"/>
        <v>NA</v>
      </c>
      <c r="L99" s="23" t="str">
        <f t="shared" si="89"/>
        <v>NA</v>
      </c>
      <c r="M99" s="44" t="str">
        <f t="shared" si="90"/>
        <v>NA</v>
      </c>
      <c r="N99" s="45" t="str">
        <f t="shared" si="90"/>
        <v>NA</v>
      </c>
      <c r="O99" s="45" t="str">
        <f t="shared" si="90"/>
        <v>NA</v>
      </c>
      <c r="P99" s="22" t="str">
        <f t="shared" si="91"/>
        <v>NA</v>
      </c>
      <c r="Q99" s="23" t="str">
        <f t="shared" si="92"/>
        <v>NA</v>
      </c>
      <c r="R99" s="70"/>
      <c r="S99" s="120">
        <f ca="1">C99/driver!$O$68</f>
        <v>0</v>
      </c>
      <c r="T99" s="120">
        <f ca="1">D99/driver!$O$67</f>
        <v>0</v>
      </c>
      <c r="U99" s="120">
        <f ca="1">E99/driver!$O$68</f>
        <v>0</v>
      </c>
      <c r="V99" s="24" t="str">
        <f t="shared" ca="1" si="93"/>
        <v>NA</v>
      </c>
      <c r="W99" s="25" t="str">
        <f t="shared" ca="1" si="94"/>
        <v>NA</v>
      </c>
      <c r="X99" s="120">
        <f ca="1">H99/driver!$O$68</f>
        <v>0</v>
      </c>
      <c r="Y99" s="120">
        <f ca="1">I99/driver!$O$67</f>
        <v>0</v>
      </c>
      <c r="Z99" s="135">
        <f ca="1">J99/driver!$O$68</f>
        <v>0</v>
      </c>
      <c r="AA99" s="22" t="str">
        <f t="shared" ca="1" si="95"/>
        <v>NA</v>
      </c>
      <c r="AB99" s="23" t="str">
        <f t="shared" ca="1" si="96"/>
        <v>NA</v>
      </c>
    </row>
    <row r="100" spans="2:28">
      <c r="B100" s="69"/>
      <c r="C100" s="4"/>
      <c r="D100" s="4"/>
      <c r="E100" s="4"/>
      <c r="F100" s="13"/>
      <c r="G100" s="13"/>
      <c r="H100" s="4"/>
      <c r="I100" s="4"/>
      <c r="J100" s="4"/>
      <c r="K100" s="13"/>
      <c r="L100" s="13"/>
      <c r="M100" s="50"/>
      <c r="N100" s="49"/>
      <c r="O100" s="49"/>
      <c r="P100" s="13"/>
      <c r="Q100" s="13"/>
      <c r="R100" s="82"/>
      <c r="S100" s="37"/>
      <c r="T100" s="37"/>
      <c r="U100" s="37"/>
      <c r="V100" s="13"/>
      <c r="W100" s="13"/>
      <c r="X100" s="37"/>
      <c r="Y100" s="37"/>
      <c r="Z100" s="37"/>
      <c r="AA100" s="13"/>
      <c r="AB100" s="13"/>
    </row>
    <row r="102" spans="2:28">
      <c r="C102" s="9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R102"/>
  <sheetViews>
    <sheetView showGridLines="0" workbookViewId="0">
      <pane xSplit="2" ySplit="6" topLeftCell="C88" activePane="bottomRight" state="frozen"/>
      <selection pane="topRight" activeCell="C1" sqref="C1"/>
      <selection pane="bottomLeft" activeCell="A8" sqref="A8"/>
      <selection pane="bottomRight" activeCell="N101" sqref="N101"/>
    </sheetView>
  </sheetViews>
  <sheetFormatPr baseColWidth="10" defaultRowHeight="15"/>
  <cols>
    <col min="1" max="1" width="1.140625" style="53" customWidth="1"/>
    <col min="2" max="2" width="25.7109375" style="53" customWidth="1"/>
    <col min="3" max="4" width="10.7109375" style="53" customWidth="1"/>
    <col min="5" max="7" width="8.7109375" style="53" customWidth="1"/>
    <col min="8" max="11" width="7.7109375" style="53" customWidth="1"/>
    <col min="12" max="12" width="1.42578125" style="54" customWidth="1"/>
    <col min="13" max="18" width="7.7109375" style="53" customWidth="1"/>
    <col min="19" max="16384" width="11.42578125" style="53"/>
  </cols>
  <sheetData>
    <row r="1" spans="2:18" ht="26.25">
      <c r="B1" s="8" t="s">
        <v>22</v>
      </c>
    </row>
    <row r="2" spans="2:18" ht="21">
      <c r="B2" s="7" t="str">
        <f>driver!C38</f>
        <v>Acum Jun 2014</v>
      </c>
    </row>
    <row r="5" spans="2:18">
      <c r="B5" s="55" t="s">
        <v>41</v>
      </c>
      <c r="C5" s="56" t="s">
        <v>33</v>
      </c>
      <c r="D5" s="57"/>
      <c r="E5" s="58"/>
      <c r="F5" s="56" t="s">
        <v>26</v>
      </c>
      <c r="G5" s="57"/>
      <c r="H5" s="58"/>
      <c r="I5" s="56" t="s">
        <v>34</v>
      </c>
      <c r="J5" s="16"/>
      <c r="K5" s="17"/>
      <c r="L5" s="70"/>
      <c r="M5" s="59" t="s">
        <v>28</v>
      </c>
      <c r="N5" s="57"/>
      <c r="O5" s="58"/>
      <c r="P5" s="56" t="s">
        <v>29</v>
      </c>
      <c r="Q5" s="57"/>
      <c r="R5" s="58"/>
    </row>
    <row r="6" spans="2:18" s="6" customFormat="1" ht="12.75">
      <c r="B6" s="60" t="s">
        <v>9</v>
      </c>
      <c r="C6" s="61">
        <v>2014</v>
      </c>
      <c r="D6" s="62">
        <v>2013</v>
      </c>
      <c r="E6" s="63" t="s">
        <v>31</v>
      </c>
      <c r="F6" s="61">
        <v>2014</v>
      </c>
      <c r="G6" s="62">
        <v>2013</v>
      </c>
      <c r="H6" s="63" t="s">
        <v>31</v>
      </c>
      <c r="I6" s="61">
        <v>2014</v>
      </c>
      <c r="J6" s="62">
        <v>2013</v>
      </c>
      <c r="K6" s="63" t="s">
        <v>31</v>
      </c>
      <c r="L6" s="70"/>
      <c r="M6" s="61">
        <v>2014</v>
      </c>
      <c r="N6" s="62">
        <v>2013</v>
      </c>
      <c r="O6" s="63" t="s">
        <v>31</v>
      </c>
      <c r="P6" s="61">
        <v>2014</v>
      </c>
      <c r="Q6" s="62">
        <v>2013</v>
      </c>
      <c r="R6" s="63" t="s">
        <v>31</v>
      </c>
    </row>
    <row r="7" spans="2:18">
      <c r="B7" s="64" t="s">
        <v>5</v>
      </c>
      <c r="C7" s="111">
        <v>652280.85966200021</v>
      </c>
      <c r="D7" s="112">
        <v>597837.10715500009</v>
      </c>
      <c r="E7" s="20">
        <f>IF(D7=0,"NA",IF(ISERROR(C7/D7-1),"NA",IF((C7/D7-1)&gt;200%,"NA",IF((C7/D7-1)&lt;-200%,"NA",(C7/D7-1)))))</f>
        <v>9.1067870922379113E-2</v>
      </c>
      <c r="F7" s="111">
        <v>64027.914140000008</v>
      </c>
      <c r="G7" s="112">
        <v>60176.178362999999</v>
      </c>
      <c r="H7" s="20">
        <f>IF(G7=0,"NA",IF(ISERROR(F7/G7-1),"NA",IF((F7/G7-1)&gt;200%,"NA",IF((F7/G7-1)&lt;-200%,"NA",(F7/G7-1)))))</f>
        <v>6.4007650232708935E-2</v>
      </c>
      <c r="I7" s="40">
        <f>IF(ISERROR(C7/F7),"NA",(C7/F7))</f>
        <v>10.187445092085271</v>
      </c>
      <c r="J7" s="41">
        <f>IF(ISERROR(D7/G7),"NA",(D7/G7))</f>
        <v>9.9347802306200776</v>
      </c>
      <c r="K7" s="20">
        <f>IF(J7=0,"NA",IF(ISERROR(I7/J7-1),"NA",IF((I7/J7-1)&gt;200%,"NA",IF((I7/J7-1)&lt;-200%,"NA",(I7/J7-1)))))</f>
        <v>2.5432355381798333E-2</v>
      </c>
      <c r="L7" s="26"/>
      <c r="M7" s="111">
        <v>4467.6771209726039</v>
      </c>
      <c r="N7" s="112">
        <v>4094.7747065410967</v>
      </c>
      <c r="O7" s="20">
        <f>IF(N7=0,"NA",IF(ISERROR(M7/N7-1),"NA",IF((M7/N7-1)&gt;200%,"NA",IF((M7/N7-1)&lt;-200%,"NA",(M7/N7-1)))))</f>
        <v>9.1067870922379113E-2</v>
      </c>
      <c r="P7" s="111">
        <v>438.54735712328772</v>
      </c>
      <c r="Q7" s="112">
        <v>412.16560522602737</v>
      </c>
      <c r="R7" s="20">
        <f t="shared" ref="R7:R14" si="0">IF(Q7=0,"NA",IF(ISERROR(P7/Q7-1),"NA",IF((P7/Q7-1)&gt;200%,"NA",IF((P7/Q7-1)&lt;-200%,"NA",(P7/Q7-1)))))</f>
        <v>6.4007650232708935E-2</v>
      </c>
    </row>
    <row r="8" spans="2:18">
      <c r="B8" s="64" t="s">
        <v>0</v>
      </c>
      <c r="C8" s="111">
        <v>308371.37685200007</v>
      </c>
      <c r="D8" s="112">
        <v>281818.840415543</v>
      </c>
      <c r="E8" s="20">
        <f>IF(D8=0,"NA",IF(ISERROR(C8/D8-1),"NA",IF((C8/D8-1)&gt;200%,"NA",IF((C8/D8-1)&lt;-200%,"NA",(C8/D8-1)))))</f>
        <v>9.4218457493137286E-2</v>
      </c>
      <c r="F8" s="111">
        <v>59840.920832999996</v>
      </c>
      <c r="G8" s="112">
        <v>54933.57500099999</v>
      </c>
      <c r="H8" s="20">
        <f>IF(G8=0,"NA",IF(ISERROR(F8/G8-1),"NA",IF((F8/G8-1)&gt;200%,"NA",IF((F8/G8-1)&lt;-200%,"NA",(F8/G8-1)))))</f>
        <v>8.9332358797159506E-2</v>
      </c>
      <c r="I8" s="40">
        <f>IF(ISERROR(C8/F8),"NA",(C8/F8))</f>
        <v>5.1531856889799892</v>
      </c>
      <c r="J8" s="65">
        <f>IF(ISERROR(D8/G8),"NA",(D8/G8))</f>
        <v>5.1301747685347783</v>
      </c>
      <c r="K8" s="20">
        <f>IF(J8=0,"NA",IF(ISERROR(I8/J8-1),"NA",IF((I8/J8-1)&gt;200%,"NA",IF((I8/J8-1)&lt;-200%,"NA",(I8/J8-1)))))</f>
        <v>4.48540673240716E-3</v>
      </c>
      <c r="L8" s="26"/>
      <c r="M8" s="111">
        <v>2112.1327181643842</v>
      </c>
      <c r="N8" s="112">
        <v>1930.2660302434451</v>
      </c>
      <c r="O8" s="20">
        <f>IF(N8=0,"NA",IF(ISERROR(M8/N8-1),"NA",IF((M8/N8-1)&gt;200%,"NA",IF((M8/N8-1)&lt;-200%,"NA",(M8/N8-1)))))</f>
        <v>9.4218457493137286E-2</v>
      </c>
      <c r="P8" s="111">
        <v>409.86932077397256</v>
      </c>
      <c r="Q8" s="112">
        <v>376.25736302054787</v>
      </c>
      <c r="R8" s="20">
        <f t="shared" si="0"/>
        <v>8.9332358797159506E-2</v>
      </c>
    </row>
    <row r="9" spans="2:18">
      <c r="B9" s="64" t="s">
        <v>4</v>
      </c>
      <c r="C9" s="111">
        <v>340744.91567700001</v>
      </c>
      <c r="D9" s="112">
        <v>320493.93678082095</v>
      </c>
      <c r="E9" s="20">
        <f>IF(D9=0,"NA",IF(ISERROR(C9/D9-1),"NA",IF((C9/D9-1)&gt;200%,"NA",IF((C9/D9-1)&lt;-200%,"NA",(C9/D9-1)))))</f>
        <v>6.3186776946823509E-2</v>
      </c>
      <c r="F9" s="111">
        <v>27013.585221000001</v>
      </c>
      <c r="G9" s="112">
        <v>25528.311001000002</v>
      </c>
      <c r="H9" s="20">
        <f>IF(G9=0,"NA",IF(ISERROR(F9/G9-1),"NA",IF((F9/G9-1)&gt;200%,"NA",IF((F9/G9-1)&lt;-200%,"NA",(F9/G9-1)))))</f>
        <v>5.8181452738562234E-2</v>
      </c>
      <c r="I9" s="40">
        <f>IF(ISERROR(C9/F9),"NA",(C9/F9))</f>
        <v>12.613835330976706</v>
      </c>
      <c r="J9" s="65">
        <f>IF(ISERROR(D9/G9),"NA",(D9/G9))</f>
        <v>12.554451282275059</v>
      </c>
      <c r="K9" s="20">
        <f>IF(J9=0,"NA",IF(ISERROR(I9/J9-1),"NA",IF((I9/J9-1)&gt;200%,"NA",IF((I9/J9-1)&lt;-200%,"NA",(I9/J9-1)))))</f>
        <v>4.7301190124882098E-3</v>
      </c>
      <c r="L9" s="26"/>
      <c r="M9" s="111">
        <v>2333.8692854589044</v>
      </c>
      <c r="N9" s="112">
        <v>2195.1639505535682</v>
      </c>
      <c r="O9" s="20">
        <f>IF(N9=0,"NA",IF(ISERROR(M9/N9-1),"NA",IF((M9/N9-1)&gt;200%,"NA",IF((M9/N9-1)&lt;-200%,"NA",(M9/N9-1)))))</f>
        <v>6.3186776946823509E-2</v>
      </c>
      <c r="P9" s="111">
        <v>185.02455630821919</v>
      </c>
      <c r="Q9" s="112">
        <v>174.85144521232877</v>
      </c>
      <c r="R9" s="20">
        <f t="shared" si="0"/>
        <v>5.8181452738562234E-2</v>
      </c>
    </row>
    <row r="10" spans="2:18">
      <c r="B10" s="64" t="s">
        <v>1</v>
      </c>
      <c r="C10" s="111">
        <v>245387.61569499999</v>
      </c>
      <c r="D10" s="112">
        <v>254030.80169400002</v>
      </c>
      <c r="E10" s="20">
        <f>IF(D10=0,"NA",IF(ISERROR(C10/D10-1),"NA",IF((C10/D10-1)&gt;200%,"NA",IF((C10/D10-1)&lt;-200%,"NA",(C10/D10-1)))))</f>
        <v>-3.4024165342797397E-2</v>
      </c>
      <c r="F10" s="111">
        <v>13638.679423</v>
      </c>
      <c r="G10" s="112">
        <v>13577.880783000002</v>
      </c>
      <c r="H10" s="20">
        <f>IF(G10=0,"NA",IF(ISERROR(F10/G10-1),"NA",IF((F10/G10-1)&gt;200%,"NA",IF((F10/G10-1)&lt;-200%,"NA",(F10/G10-1)))))</f>
        <v>4.4777709402279431E-3</v>
      </c>
      <c r="I10" s="40">
        <f>IF(ISERROR(C10/F10),"NA",(C10/F10))</f>
        <v>17.992036331698152</v>
      </c>
      <c r="J10" s="65">
        <f>IF(ISERROR(D10/G10),"NA",(D10/G10))</f>
        <v>18.709164246901899</v>
      </c>
      <c r="K10" s="20">
        <f>IF(J10=0,"NA",IF(ISERROR(I10/J10-1),"NA",IF((I10/J10-1)&gt;200%,"NA",IF((I10/J10-1)&lt;-200%,"NA",(I10/J10-1)))))</f>
        <v>-3.8330301970730618E-2</v>
      </c>
      <c r="L10" s="26"/>
      <c r="M10" s="111">
        <v>1680.7370938013698</v>
      </c>
      <c r="N10" s="112">
        <v>1739.9369979041098</v>
      </c>
      <c r="O10" s="20">
        <f>IF(N10=0,"NA",IF(ISERROR(M10/N10-1),"NA",IF((M10/N10-1)&gt;200%,"NA",IF((M10/N10-1)&lt;-200%,"NA",(M10/N10-1)))))</f>
        <v>-3.4024165342797397E-2</v>
      </c>
      <c r="P10" s="111">
        <v>93.41561248630137</v>
      </c>
      <c r="Q10" s="112">
        <v>92.999183445205489</v>
      </c>
      <c r="R10" s="20">
        <f t="shared" si="0"/>
        <v>4.4777709402281651E-3</v>
      </c>
    </row>
    <row r="11" spans="2:18">
      <c r="B11" s="64" t="s">
        <v>2</v>
      </c>
      <c r="C11" s="111">
        <v>206608.42179700002</v>
      </c>
      <c r="D11" s="112">
        <v>184711.602552</v>
      </c>
      <c r="E11" s="20">
        <f>IF(D11=0,"NA",IF(ISERROR(C11/D11-1),"NA",IF((C11/D11-1)&gt;200%,"NA",IF((C11/D11-1)&lt;-200%,"NA",(C11/D11-1)))))</f>
        <v>0.11854598705479602</v>
      </c>
      <c r="F11" s="111">
        <v>27696.864264</v>
      </c>
      <c r="G11" s="112">
        <v>24501.647496999998</v>
      </c>
      <c r="H11" s="20">
        <f>IF(G11=0,"NA",IF(ISERROR(F11/G11-1),"NA",IF((F11/G11-1)&gt;200%,"NA",IF((F11/G11-1)&lt;-200%,"NA",(F11/G11-1)))))</f>
        <v>0.13040824162502651</v>
      </c>
      <c r="I11" s="40">
        <f>IF(ISERROR(C11/F11),"NA",(C11/F11))</f>
        <v>7.4596322467286225</v>
      </c>
      <c r="J11" s="65">
        <f>IF(ISERROR(D11/G11),"NA",(D11/G11))</f>
        <v>7.5387421427320849</v>
      </c>
      <c r="K11" s="20">
        <f>IF(J11=0,"NA",IF(ISERROR(I11/J11-1),"NA",IF((I11/J11-1)&gt;200%,"NA",IF((I11/J11-1)&lt;-200%,"NA",(I11/J11-1)))))</f>
        <v>-1.0493779267902181E-2</v>
      </c>
      <c r="L11" s="26"/>
      <c r="M11" s="111">
        <v>1415.126176691781</v>
      </c>
      <c r="N11" s="112">
        <v>1265.1479626849314</v>
      </c>
      <c r="O11" s="20">
        <f>IF(N11=0,"NA",IF(ISERROR(M11/N11-1),"NA",IF((M11/N11-1)&gt;200%,"NA",IF((M11/N11-1)&lt;-200%,"NA",(M11/N11-1)))))</f>
        <v>0.11854598705479624</v>
      </c>
      <c r="P11" s="111">
        <v>189.70454975342466</v>
      </c>
      <c r="Q11" s="112">
        <v>167.81950340410958</v>
      </c>
      <c r="R11" s="20">
        <f t="shared" si="0"/>
        <v>0.13040824162502651</v>
      </c>
    </row>
    <row r="12" spans="2:18">
      <c r="B12" s="64" t="s">
        <v>3</v>
      </c>
      <c r="C12" s="111">
        <v>108957.80032999998</v>
      </c>
      <c r="D12" s="112">
        <v>108289.25904400002</v>
      </c>
      <c r="E12" s="20">
        <f>IF(D12=0,"NA",IF(ISERROR(C12/D12-1),"NA",IF((C12/D12-1)&gt;200%,"NA",IF((C12/D12-1)&lt;-200%,"NA",(C12/D12-1)))))</f>
        <v>6.1736620224570604E-3</v>
      </c>
      <c r="F12" s="111">
        <v>33087.654440000006</v>
      </c>
      <c r="G12" s="112">
        <v>32799.174850999996</v>
      </c>
      <c r="H12" s="20">
        <f>IF(G12=0,"NA",IF(ISERROR(F12/G12-1),"NA",IF((F12/G12-1)&gt;200%,"NA",IF((F12/G12-1)&lt;-200%,"NA",(F12/G12-1)))))</f>
        <v>8.7953306847050605E-3</v>
      </c>
      <c r="I12" s="40">
        <f>IF(ISERROR(C12/F12),"NA",(C12/F12))</f>
        <v>3.2930046621340368</v>
      </c>
      <c r="J12" s="65">
        <f>IF(ISERROR(D12/G12),"NA",(D12/G12))</f>
        <v>3.301584858031831</v>
      </c>
      <c r="K12" s="20">
        <f>IF(J12=0,"NA",IF(ISERROR(I12/J12-1),"NA",IF((I12/J12-1)&gt;200%,"NA",IF((I12/J12-1)&lt;-200%,"NA",(I12/J12-1)))))</f>
        <v>-2.5988112578482214E-3</v>
      </c>
      <c r="L12" s="26"/>
      <c r="M12" s="111">
        <v>746.2863036301369</v>
      </c>
      <c r="N12" s="112">
        <v>741.70725372602749</v>
      </c>
      <c r="O12" s="20">
        <f>IF(N12=0,"NA",IF(ISERROR(M12/N12-1),"NA",IF((M12/N12-1)&gt;200%,"NA",IF((M12/N12-1)&lt;-200%,"NA",(M12/N12-1)))))</f>
        <v>6.1736620224572825E-3</v>
      </c>
      <c r="P12" s="111">
        <v>226.62777013698633</v>
      </c>
      <c r="Q12" s="112">
        <v>224.65188254109586</v>
      </c>
      <c r="R12" s="20">
        <f t="shared" si="0"/>
        <v>8.7953306847050605E-3</v>
      </c>
    </row>
    <row r="13" spans="2:18" ht="15.75" thickBot="1">
      <c r="B13" s="66" t="s">
        <v>6</v>
      </c>
      <c r="C13" s="113">
        <v>63254.021653965981</v>
      </c>
      <c r="D13" s="114">
        <v>46999.569864999998</v>
      </c>
      <c r="E13" s="21">
        <f>IF(D13=0,"NA",IF(ISERROR(C13/D13-1),"NA",IF((C13/D13-1)&gt;200%,"NA",IF((C13/D13-1)&lt;-200%,"NA",(C13/D13-1)))))</f>
        <v>0.34584256485016196</v>
      </c>
      <c r="F13" s="113">
        <v>4368.1159720000005</v>
      </c>
      <c r="G13" s="114">
        <v>3645.0408820000002</v>
      </c>
      <c r="H13" s="21">
        <f>IF(G13=0,"NA",IF(ISERROR(F13/G13-1),"NA",IF((F13/G13-1)&gt;200%,"NA",IF((F13/G13-1)&lt;-200%,"NA",(F13/G13-1)))))</f>
        <v>0.19837228536192875</v>
      </c>
      <c r="I13" s="42">
        <f>IF(ISERROR(C13/F13),"NA",(C13/F13))</f>
        <v>14.480847591828995</v>
      </c>
      <c r="J13" s="67">
        <f>IF(ISERROR(D13/G13),"NA",(D13/G13))</f>
        <v>12.8941132312381</v>
      </c>
      <c r="K13" s="21">
        <f>IF(J13=0,"NA",IF(ISERROR(I13/J13-1),"NA",IF((I13/J13-1)&gt;200%,"NA",IF((I13/J13-1)&lt;-200%,"NA",(I13/J13-1)))))</f>
        <v>0.1230588201092242</v>
      </c>
      <c r="L13" s="28"/>
      <c r="M13" s="111">
        <v>433.24672365730123</v>
      </c>
      <c r="N13" s="112">
        <v>321.91486208904109</v>
      </c>
      <c r="O13" s="21">
        <f>IF(N13=0,"NA",IF(ISERROR(M13/N13-1),"NA",IF((M13/N13-1)&gt;200%,"NA",IF((M13/N13-1)&lt;-200%,"NA",(M13/N13-1)))))</f>
        <v>0.34584256485016196</v>
      </c>
      <c r="P13" s="111">
        <v>29.918602547945209</v>
      </c>
      <c r="Q13" s="112">
        <v>24.966033438356167</v>
      </c>
      <c r="R13" s="21">
        <f t="shared" si="0"/>
        <v>0.19837228536192875</v>
      </c>
    </row>
    <row r="14" spans="2:18" s="2" customFormat="1" ht="15.75" thickTop="1">
      <c r="B14" s="68" t="s">
        <v>7</v>
      </c>
      <c r="C14" s="115">
        <f>SUM(C7:C13)</f>
        <v>1925605.0116669664</v>
      </c>
      <c r="D14" s="116">
        <f>SUM(D7:D13)</f>
        <v>1794181.1175063639</v>
      </c>
      <c r="E14" s="23">
        <f>IF(D14=0,"NA",IF(ISERROR(C14/D14-1),"NA",IF((C14/D14-1)&gt;200%,"NA",IF((C14/D14-1)&lt;-200%,"NA",(C14/D14-1)))))</f>
        <v>7.3250070953406077E-2</v>
      </c>
      <c r="F14" s="115">
        <f>SUM(F7:F13)</f>
        <v>229673.73429300002</v>
      </c>
      <c r="G14" s="116">
        <f>SUM(G7:G13)</f>
        <v>215161.80837799999</v>
      </c>
      <c r="H14" s="23">
        <f>IF(G14=0,"NA",IF(ISERROR(F14/G14-1),"NA",IF((F14/G14-1)&gt;200%,"NA",IF((F14/G14-1)&lt;-200%,"NA",(F14/G14-1)))))</f>
        <v>6.7446569743944584E-2</v>
      </c>
      <c r="I14" s="44">
        <f>IF(ISERROR(C14/F14),"NA",(C14/F14))</f>
        <v>8.3840889233351703</v>
      </c>
      <c r="J14" s="45">
        <f>IF(ISERROR(D14/G14),"NA",(D14/G14))</f>
        <v>8.3387527323358217</v>
      </c>
      <c r="K14" s="23">
        <f>IF(J14=0,"NA",IF(ISERROR(I14/J14-1),"NA",IF((I14/J14-1)&gt;200%,"NA",IF((I14/J14-1)&lt;-200%,"NA",(I14/J14-1)))))</f>
        <v>5.4368072126116385E-3</v>
      </c>
      <c r="L14" s="70"/>
      <c r="M14" s="117">
        <v>13189.068573061413</v>
      </c>
      <c r="N14" s="117">
        <v>12288.911763742219</v>
      </c>
      <c r="O14" s="23">
        <f>IF(N14=0,"NA",IF(ISERROR(M14/N14-1),"NA",IF((M14/N14-1)&gt;200%,"NA",IF((M14/N14-1)&lt;-200%,"NA",(M14/N14-1)))))</f>
        <v>7.3249513596074456E-2</v>
      </c>
      <c r="P14" s="117">
        <v>1573.1077691301371</v>
      </c>
      <c r="Q14" s="117">
        <v>1473.7110162876711</v>
      </c>
      <c r="R14" s="23">
        <f t="shared" si="0"/>
        <v>6.7446569743944584E-2</v>
      </c>
    </row>
    <row r="16" spans="2:18">
      <c r="B16" s="55" t="s">
        <v>39</v>
      </c>
      <c r="C16" s="56" t="s">
        <v>33</v>
      </c>
      <c r="D16" s="57"/>
      <c r="E16" s="58"/>
      <c r="F16" s="56" t="s">
        <v>26</v>
      </c>
      <c r="G16" s="57"/>
      <c r="H16" s="58"/>
      <c r="I16" s="56" t="s">
        <v>34</v>
      </c>
      <c r="J16" s="16"/>
      <c r="K16" s="17"/>
      <c r="L16" s="70"/>
      <c r="M16" s="59" t="s">
        <v>28</v>
      </c>
      <c r="N16" s="57"/>
      <c r="O16" s="58"/>
      <c r="P16" s="56" t="s">
        <v>29</v>
      </c>
      <c r="Q16" s="57"/>
      <c r="R16" s="58"/>
    </row>
    <row r="17" spans="2:18" s="6" customFormat="1" ht="12.75">
      <c r="B17" s="60" t="s">
        <v>9</v>
      </c>
      <c r="C17" s="61">
        <v>2014</v>
      </c>
      <c r="D17" s="62">
        <v>2013</v>
      </c>
      <c r="E17" s="63" t="s">
        <v>31</v>
      </c>
      <c r="F17" s="61">
        <v>2014</v>
      </c>
      <c r="G17" s="62">
        <v>2013</v>
      </c>
      <c r="H17" s="63" t="s">
        <v>31</v>
      </c>
      <c r="I17" s="61">
        <v>2014</v>
      </c>
      <c r="J17" s="62">
        <v>2013</v>
      </c>
      <c r="K17" s="63" t="s">
        <v>31</v>
      </c>
      <c r="L17" s="70"/>
      <c r="M17" s="61">
        <v>2014</v>
      </c>
      <c r="N17" s="62">
        <v>2013</v>
      </c>
      <c r="O17" s="63" t="s">
        <v>31</v>
      </c>
      <c r="P17" s="61">
        <v>2014</v>
      </c>
      <c r="Q17" s="62">
        <v>2013</v>
      </c>
      <c r="R17" s="63" t="s">
        <v>31</v>
      </c>
    </row>
    <row r="18" spans="2:18">
      <c r="B18" s="64" t="s">
        <v>5</v>
      </c>
      <c r="C18" s="111">
        <v>29435.02103</v>
      </c>
      <c r="D18" s="110">
        <v>19599.015694999998</v>
      </c>
      <c r="E18" s="20">
        <f>IF(D18=0,"NA",IF(ISERROR(C18/D18-1),"NA",IF((C18/D18-1)&gt;200%,"NA",IF((C18/D18-1)&lt;-200%,"NA",(C18/D18-1)))))</f>
        <v>0.50186221022871647</v>
      </c>
      <c r="F18" s="111">
        <v>9031.6651900000015</v>
      </c>
      <c r="G18" s="112">
        <v>7170.3793290000003</v>
      </c>
      <c r="H18" s="20">
        <f>IF(G18=0,"NA",IF(ISERROR(F18/G18-1),"NA",IF((F18/G18-1)&gt;200%,"NA",IF((F18/G18-1)&lt;-200%,"NA",(F18/G18-1)))))</f>
        <v>0.25957983191658851</v>
      </c>
      <c r="I18" s="40">
        <f>IF(ISERROR(C18/F18),"NA",(C18/F18))</f>
        <v>3.2590912540237769</v>
      </c>
      <c r="J18" s="41">
        <f>IF(ISERROR(D18/G18),"NA",(D18/G18))</f>
        <v>2.7333303854279252</v>
      </c>
      <c r="K18" s="20">
        <f>IF(J18=0,"NA",IF(ISERROR(I18/J18-1),"NA",IF((I18/J18-1)&gt;200%,"NA",IF((I18/J18-1)&lt;-200%,"NA",(I18/J18-1)))))</f>
        <v>0.19235174474290262</v>
      </c>
      <c r="L18" s="26"/>
      <c r="M18" s="121">
        <v>201.60973308219178</v>
      </c>
      <c r="N18" s="122">
        <v>134.23983352739725</v>
      </c>
      <c r="O18" s="20">
        <f>IF(N18=0,"NA",IF(ISERROR(M18/N18-1),"NA",IF((M18/N18-1)&gt;200%,"NA",IF((M18/N18-1)&lt;-200%,"NA",(M18/N18-1)))))</f>
        <v>0.50186221022871647</v>
      </c>
      <c r="P18" s="121">
        <v>61.860720479452063</v>
      </c>
      <c r="Q18" s="122">
        <v>49.112187184931507</v>
      </c>
      <c r="R18" s="20">
        <f t="shared" ref="R18:R25" si="1">IF(Q18=0,"NA",IF(ISERROR(P18/Q18-1),"NA",IF((P18/Q18-1)&gt;200%,"NA",IF((P18/Q18-1)&lt;-200%,"NA",(P18/Q18-1)))))</f>
        <v>0.25957983191658851</v>
      </c>
    </row>
    <row r="19" spans="2:18">
      <c r="B19" s="64" t="s">
        <v>0</v>
      </c>
      <c r="C19" s="111">
        <v>11210.676197999999</v>
      </c>
      <c r="D19" s="112">
        <v>10515.673642</v>
      </c>
      <c r="E19" s="20">
        <f>IF(D19=0,"NA",IF(ISERROR(C19/D19-1),"NA",IF((C19/D19-1)&gt;200%,"NA",IF((C19/D19-1)&lt;-200%,"NA",(C19/D19-1)))))</f>
        <v>6.6092062159872844E-2</v>
      </c>
      <c r="F19" s="111">
        <v>23467.755795999998</v>
      </c>
      <c r="G19" s="112">
        <v>20999.342411000001</v>
      </c>
      <c r="H19" s="20">
        <f>IF(G19=0,"NA",IF(ISERROR(F19/G19-1),"NA",IF((F19/G19-1)&gt;200%,"NA",IF((F19/G19-1)&lt;-200%,"NA",(F19/G19-1)))))</f>
        <v>0.11754717536807147</v>
      </c>
      <c r="I19" s="40">
        <f>IF(ISERROR(C19/F19),"NA",(C19/F19))</f>
        <v>0.47770550773801823</v>
      </c>
      <c r="J19" s="65">
        <f>IF(ISERROR(D19/G19),"NA",(D19/G19))</f>
        <v>0.50076204464819896</v>
      </c>
      <c r="K19" s="20">
        <f>IF(J19=0,"NA",IF(ISERROR(I19/J19-1),"NA",IF((I19/J19-1)&gt;200%,"NA",IF((I19/J19-1)&lt;-200%,"NA",(I19/J19-1)))))</f>
        <v>-4.6042900328795211E-2</v>
      </c>
      <c r="L19" s="26"/>
      <c r="M19" s="121">
        <v>76.785453410958894</v>
      </c>
      <c r="N19" s="122">
        <v>72.025161931506844</v>
      </c>
      <c r="O19" s="20">
        <f>IF(N19=0,"NA",IF(ISERROR(M19/N19-1),"NA",IF((M19/N19-1)&gt;200%,"NA",IF((M19/N19-1)&lt;-200%,"NA",(M19/N19-1)))))</f>
        <v>6.6092062159872844E-2</v>
      </c>
      <c r="P19" s="121">
        <v>160.73805339726024</v>
      </c>
      <c r="Q19" s="122">
        <v>143.8311124041096</v>
      </c>
      <c r="R19" s="20">
        <f t="shared" si="1"/>
        <v>0.11754717536807124</v>
      </c>
    </row>
    <row r="20" spans="2:18">
      <c r="B20" s="64" t="s">
        <v>4</v>
      </c>
      <c r="C20" s="111">
        <v>165.833575</v>
      </c>
      <c r="D20" s="112">
        <v>545.11017900000002</v>
      </c>
      <c r="E20" s="96">
        <f>IF(D20=0,"NA",IF(ISERROR(C20/D20-1),"NA",IF((C20/D20-1)&gt;200%,"NA",IF((C20/D20-1)&lt;-200%,"NA",(C20/D20-1)))))</f>
        <v>-0.69577971318712062</v>
      </c>
      <c r="F20" s="111">
        <v>1941.0360000000001</v>
      </c>
      <c r="G20" s="112">
        <v>2043.3556000000001</v>
      </c>
      <c r="H20" s="20">
        <f>IF(G20=0,"NA",IF(ISERROR(F20/G20-1),"NA",IF((F20/G20-1)&gt;200%,"NA",IF((F20/G20-1)&lt;-200%,"NA",(F20/G20-1)))))</f>
        <v>-5.0074299353475293E-2</v>
      </c>
      <c r="I20" s="40">
        <f>IF(ISERROR(C20/F20),"NA",(C20/F20))</f>
        <v>8.5435599854922828E-2</v>
      </c>
      <c r="J20" s="65">
        <f>IF(ISERROR(D20/G20),"NA",(D20/G20))</f>
        <v>0.26677205817724531</v>
      </c>
      <c r="K20" s="96">
        <f>IF(J20=0,"NA",IF(ISERROR(I20/J20-1),"NA",IF((I20/J20-1)&gt;200%,"NA",IF((I20/J20-1)&lt;-200%,"NA",(I20/J20-1)))))</f>
        <v>-0.67974307189938621</v>
      </c>
      <c r="L20" s="26"/>
      <c r="M20" s="121">
        <v>1.135846404109589</v>
      </c>
      <c r="N20" s="122">
        <v>3.7336313630136986</v>
      </c>
      <c r="O20" s="96">
        <f>IF(N20=0,"NA",IF(ISERROR(M20/N20-1),"NA",IF((M20/N20-1)&gt;200%,"NA",IF((M20/N20-1)&lt;-200%,"NA",(M20/N20-1)))))</f>
        <v>-0.69577971318712062</v>
      </c>
      <c r="P20" s="121">
        <v>13.294767123287672</v>
      </c>
      <c r="Q20" s="122">
        <v>13.995586301369864</v>
      </c>
      <c r="R20" s="20">
        <f t="shared" si="1"/>
        <v>-5.0074299353475182E-2</v>
      </c>
    </row>
    <row r="21" spans="2:18">
      <c r="B21" s="64" t="s">
        <v>1</v>
      </c>
      <c r="C21" s="111">
        <v>200.54941400000001</v>
      </c>
      <c r="D21" s="112">
        <v>156.380787</v>
      </c>
      <c r="E21" s="96">
        <f>IF(D21=0,"NA",IF(ISERROR(C21/D21-1),"NA",IF((C21/D21-1)&gt;200%,"NA",IF((C21/D21-1)&lt;-200%,"NA",(C21/D21-1)))))</f>
        <v>0.28244279778435954</v>
      </c>
      <c r="F21" s="111">
        <v>457.77247400000005</v>
      </c>
      <c r="G21" s="112">
        <v>593.82989199999997</v>
      </c>
      <c r="H21" s="20">
        <f>IF(G21=0,"NA",IF(ISERROR(F21/G21-1),"NA",IF((F21/G21-1)&gt;200%,"NA",IF((F21/G21-1)&lt;-200%,"NA",(F21/G21-1)))))</f>
        <v>-0.22911850655035726</v>
      </c>
      <c r="I21" s="40">
        <f>IF(ISERROR(C21/F21),"NA",(C21/F21))</f>
        <v>0.43809845587177004</v>
      </c>
      <c r="J21" s="65">
        <f>IF(ISERROR(D21/G21),"NA",(D21/G21))</f>
        <v>0.26334273351129989</v>
      </c>
      <c r="K21" s="96">
        <f>IF(J21=0,"NA",IF(ISERROR(I21/J21-1),"NA",IF((I21/J21-1)&gt;200%,"NA",IF((I21/J21-1)&lt;-200%,"NA",(I21/J21-1)))))</f>
        <v>0.66360563676981621</v>
      </c>
      <c r="L21" s="26"/>
      <c r="M21" s="121">
        <v>1.3736261232876714</v>
      </c>
      <c r="N21" s="122">
        <v>1.0711012808219178</v>
      </c>
      <c r="O21" s="96">
        <f>IF(N21=0,"NA",IF(ISERROR(M21/N21-1),"NA",IF((M21/N21-1)&gt;200%,"NA",IF((M21/N21-1)&lt;-200%,"NA",(M21/N21-1)))))</f>
        <v>0.28244279778435977</v>
      </c>
      <c r="P21" s="121">
        <v>3.1354279041095894</v>
      </c>
      <c r="Q21" s="122">
        <v>4.0673280273972603</v>
      </c>
      <c r="R21" s="20">
        <f t="shared" si="1"/>
        <v>-0.22911850655035726</v>
      </c>
    </row>
    <row r="22" spans="2:18">
      <c r="B22" s="64" t="s">
        <v>2</v>
      </c>
      <c r="C22" s="111">
        <v>25.723531999999999</v>
      </c>
      <c r="D22" s="112">
        <v>130.59329500000001</v>
      </c>
      <c r="E22" s="96">
        <f>IF(D22=0,"NA",IF(ISERROR(C22/D22-1),"NA",IF((C22/D22-1)&gt;200%,"NA",IF((C22/D22-1)&lt;-200%,"NA",(C22/D22-1)))))</f>
        <v>-0.80302563006776118</v>
      </c>
      <c r="F22" s="111">
        <v>237.38165100000001</v>
      </c>
      <c r="G22" s="112">
        <v>142.57240999999996</v>
      </c>
      <c r="H22" s="20">
        <f>IF(G22=0,"NA",IF(ISERROR(F22/G22-1),"NA",IF((F22/G22-1)&gt;200%,"NA",IF((F22/G22-1)&lt;-200%,"NA",(F22/G22-1)))))</f>
        <v>0.66499009871545312</v>
      </c>
      <c r="I22" s="40">
        <f>IF(ISERROR(C22/F22),"NA",(C22/F22))</f>
        <v>0.10836360726128742</v>
      </c>
      <c r="J22" s="65">
        <f>IF(ISERROR(D22/G22),"NA",(D22/G22))</f>
        <v>0.91597872968549843</v>
      </c>
      <c r="K22" s="20">
        <f>IF(J22=0,"NA",IF(ISERROR(I22/J22-1),"NA",IF((I22/J22-1)&gt;200%,"NA",IF((I22/J22-1)&lt;-200%,"NA",(I22/J22-1)))))</f>
        <v>-0.88169637159752157</v>
      </c>
      <c r="L22" s="26"/>
      <c r="M22" s="121">
        <v>0.17618857534246574</v>
      </c>
      <c r="N22" s="122">
        <v>0.89447462328767136</v>
      </c>
      <c r="O22" s="20">
        <f>IF(N22=0,"NA",IF(ISERROR(M22/N22-1),"NA",IF((M22/N22-1)&gt;200%,"NA",IF((M22/N22-1)&lt;-200%,"NA",(M22/N22-1)))))</f>
        <v>-0.80302563006776118</v>
      </c>
      <c r="P22" s="121">
        <v>1.6259017191780822</v>
      </c>
      <c r="Q22" s="122">
        <v>0.97652335616438335</v>
      </c>
      <c r="R22" s="20">
        <f t="shared" si="1"/>
        <v>0.66499009871545312</v>
      </c>
    </row>
    <row r="23" spans="2:18" ht="15.75" thickBot="1">
      <c r="B23" s="105" t="s">
        <v>3</v>
      </c>
      <c r="C23" s="113">
        <v>5786.4544880000003</v>
      </c>
      <c r="D23" s="114">
        <v>5741.5513060000003</v>
      </c>
      <c r="E23" s="21">
        <f>IF(D23=0,"NA",IF(ISERROR(C23/D23-1),"NA",IF((C23/D23-1)&gt;200%,"NA",IF((C23/D23-1)&lt;-200%,"NA",(C23/D23-1)))))</f>
        <v>7.8207403551502352E-3</v>
      </c>
      <c r="F23" s="113">
        <v>10929.792150000001</v>
      </c>
      <c r="G23" s="114">
        <v>11909.865</v>
      </c>
      <c r="H23" s="21">
        <f>IF(G23=0,"NA",IF(ISERROR(F23/G23-1),"NA",IF((F23/G23-1)&gt;200%,"NA",IF((F23/G23-1)&lt;-200%,"NA",(F23/G23-1)))))</f>
        <v>-8.2290844606550895E-2</v>
      </c>
      <c r="I23" s="42">
        <f>IF(ISERROR(C23/F23),"NA",(C23/F23))</f>
        <v>0.52942035937984422</v>
      </c>
      <c r="J23" s="67">
        <f>IF(ISERROR(D23/G23),"NA",(D23/G23))</f>
        <v>0.4820836597224234</v>
      </c>
      <c r="K23" s="21">
        <f>IF(J23=0,"NA",IF(ISERROR(I23/J23-1),"NA",IF((I23/J23-1)&gt;200%,"NA",IF((I23/J23-1)&lt;-200%,"NA",(I23/J23-1)))))</f>
        <v>9.8191877494202107E-2</v>
      </c>
      <c r="L23" s="26"/>
      <c r="M23" s="121">
        <v>39.633249917808222</v>
      </c>
      <c r="N23" s="122">
        <v>39.325693876712329</v>
      </c>
      <c r="O23" s="21">
        <f>IF(N23=0,"NA",IF(ISERROR(M23/N23-1),"NA",IF((M23/N23-1)&gt;200%,"NA",IF((M23/N23-1)&lt;-200%,"NA",(M23/N23-1)))))</f>
        <v>7.8207403551502352E-3</v>
      </c>
      <c r="P23" s="124">
        <v>74.861590068493157</v>
      </c>
      <c r="Q23" s="125">
        <v>81.574417808219181</v>
      </c>
      <c r="R23" s="21">
        <f t="shared" si="1"/>
        <v>-8.2290844606550895E-2</v>
      </c>
    </row>
    <row r="24" spans="2:18" ht="16.5" hidden="1" thickTop="1" thickBot="1">
      <c r="B24" s="66" t="s">
        <v>6</v>
      </c>
      <c r="C24" s="113">
        <v>0</v>
      </c>
      <c r="D24" s="114">
        <v>0</v>
      </c>
      <c r="E24" s="21" t="str">
        <f>IF(D24=0,"NA",IF(ISERROR(C24/D24-1),"NA",IF((C24/D24-1)&gt;200%,"NA",IF((C24/D24-1)&lt;-200%,"NA",(C24/D24-1)))))</f>
        <v>NA</v>
      </c>
      <c r="F24" s="113">
        <v>0</v>
      </c>
      <c r="G24" s="114">
        <v>0</v>
      </c>
      <c r="H24" s="21" t="str">
        <f>IF(G24=0,"NA",IF(ISERROR(F24/G24-1),"NA",IF((F24/G24-1)&gt;200%,"NA",IF((F24/G24-1)&lt;-200%,"NA",(F24/G24-1)))))</f>
        <v>NA</v>
      </c>
      <c r="I24" s="42" t="str">
        <f>IF(ISERROR(C24/F24),"NA",(C24/F24))</f>
        <v>NA</v>
      </c>
      <c r="J24" s="67" t="str">
        <f>IF(ISERROR(D24/G24),"NA",(D24/G24))</f>
        <v>NA</v>
      </c>
      <c r="K24" s="21" t="str">
        <f>IF(J24=0,"NA",IF(ISERROR(I24/J24-1),"NA",IF((I24/J24-1)&gt;200%,"NA",IF((I24/J24-1)&lt;-200%,"NA",(I24/J24-1)))))</f>
        <v>NA</v>
      </c>
      <c r="L24" s="28"/>
      <c r="M24" s="121">
        <v>0</v>
      </c>
      <c r="N24" s="122">
        <v>0</v>
      </c>
      <c r="O24" s="21" t="str">
        <f>IF(N24=0,"NA",IF(ISERROR(M24/N24-1),"NA",IF((M24/N24-1)&gt;200%,"NA",IF((M24/N24-1)&lt;-200%,"NA",(M24/N24-1)))))</f>
        <v>NA</v>
      </c>
      <c r="P24" s="121">
        <v>0</v>
      </c>
      <c r="Q24" s="122">
        <v>0</v>
      </c>
      <c r="R24" s="21" t="str">
        <f t="shared" si="1"/>
        <v>NA</v>
      </c>
    </row>
    <row r="25" spans="2:18" s="2" customFormat="1" ht="15.75" thickTop="1">
      <c r="B25" s="68" t="s">
        <v>7</v>
      </c>
      <c r="C25" s="115">
        <f>SUM(C18:C24)</f>
        <v>46824.258237000002</v>
      </c>
      <c r="D25" s="116">
        <f>SUM(D18:D24)</f>
        <v>36688.324903999994</v>
      </c>
      <c r="E25" s="23">
        <f>IF(D25=0,"NA",IF(ISERROR(C25/D25-1),"NA",IF((C25/D25-1)&gt;200%,"NA",IF((C25/D25-1)&lt;-200%,"NA",(C25/D25-1)))))</f>
        <v>0.27627135770090505</v>
      </c>
      <c r="F25" s="115">
        <f>SUM(F18:F24)</f>
        <v>46065.403260999999</v>
      </c>
      <c r="G25" s="116">
        <f>SUM(G18:G24)</f>
        <v>42859.344642000004</v>
      </c>
      <c r="H25" s="23">
        <f>IF(G25=0,"NA",IF(ISERROR(F25/G25-1),"NA",IF((F25/G25-1)&gt;200%,"NA",IF((F25/G25-1)&lt;-200%,"NA",(F25/G25-1)))))</f>
        <v>7.4804191379497231E-2</v>
      </c>
      <c r="I25" s="44">
        <f>IF(ISERROR(C25/F25),"NA",(C25/F25))</f>
        <v>1.016473425223273</v>
      </c>
      <c r="J25" s="45">
        <f>IF(ISERROR(D25/G25),"NA",(D25/G25))</f>
        <v>0.85601693657367028</v>
      </c>
      <c r="K25" s="23">
        <f>IF(J25=0,"NA",IF(ISERROR(I25/J25-1),"NA",IF((I25/J25-1)&gt;200%,"NA",IF((I25/J25-1)&lt;-200%,"NA",(I25/J25-1)))))</f>
        <v>0.18744546024036945</v>
      </c>
      <c r="L25" s="70"/>
      <c r="M25" s="123">
        <v>320.71409751369862</v>
      </c>
      <c r="N25" s="123">
        <v>251.28989660273967</v>
      </c>
      <c r="O25" s="23">
        <f>IF(N25=0,"NA",IF(ISERROR(M25/N25-1),"NA",IF((M25/N25-1)&gt;200%,"NA",IF((M25/N25-1)&lt;-200%,"NA",(M25/N25-1)))))</f>
        <v>0.27627135770090505</v>
      </c>
      <c r="P25" s="123">
        <v>315.51646069178082</v>
      </c>
      <c r="Q25" s="123">
        <v>293.5571550821918</v>
      </c>
      <c r="R25" s="23">
        <f t="shared" si="1"/>
        <v>7.4804191379497231E-2</v>
      </c>
    </row>
    <row r="27" spans="2:18">
      <c r="B27" s="73" t="s">
        <v>40</v>
      </c>
      <c r="C27" s="74" t="s">
        <v>33</v>
      </c>
      <c r="D27" s="75"/>
      <c r="E27" s="76"/>
      <c r="F27" s="74" t="s">
        <v>26</v>
      </c>
      <c r="G27" s="75"/>
      <c r="H27" s="76"/>
      <c r="I27" s="74" t="s">
        <v>34</v>
      </c>
      <c r="J27" s="51"/>
      <c r="K27" s="52"/>
      <c r="L27" s="70"/>
      <c r="M27" s="77" t="s">
        <v>28</v>
      </c>
      <c r="N27" s="75"/>
      <c r="O27" s="76"/>
      <c r="P27" s="74" t="s">
        <v>29</v>
      </c>
      <c r="Q27" s="75"/>
      <c r="R27" s="76"/>
    </row>
    <row r="28" spans="2:18" s="6" customFormat="1" ht="12.75">
      <c r="B28" s="78" t="s">
        <v>9</v>
      </c>
      <c r="C28" s="79">
        <v>2014</v>
      </c>
      <c r="D28" s="80">
        <v>2013</v>
      </c>
      <c r="E28" s="81" t="s">
        <v>31</v>
      </c>
      <c r="F28" s="79">
        <v>2014</v>
      </c>
      <c r="G28" s="80">
        <v>2013</v>
      </c>
      <c r="H28" s="81" t="s">
        <v>31</v>
      </c>
      <c r="I28" s="79">
        <v>2014</v>
      </c>
      <c r="J28" s="80">
        <v>2013</v>
      </c>
      <c r="K28" s="81" t="s">
        <v>31</v>
      </c>
      <c r="L28" s="70"/>
      <c r="M28" s="79">
        <v>2014</v>
      </c>
      <c r="N28" s="80">
        <v>2013</v>
      </c>
      <c r="O28" s="81" t="s">
        <v>31</v>
      </c>
      <c r="P28" s="79">
        <v>2014</v>
      </c>
      <c r="Q28" s="80">
        <v>2013</v>
      </c>
      <c r="R28" s="81" t="s">
        <v>31</v>
      </c>
    </row>
    <row r="29" spans="2:18">
      <c r="B29" s="64" t="s">
        <v>5</v>
      </c>
      <c r="C29" s="111">
        <f>C7+C18</f>
        <v>681715.88069200015</v>
      </c>
      <c r="D29" s="112">
        <f t="shared" ref="D29" si="2">D7+D18</f>
        <v>617436.12285000004</v>
      </c>
      <c r="E29" s="20">
        <f>IF(D29=0,"NA",IF(ISERROR(C29/D29-1),"NA",IF((C29/D29-1)&gt;200%,"NA",IF((C29/D29-1)&lt;-200%,"NA",(C29/D29-1)))))</f>
        <v>0.10410754321482463</v>
      </c>
      <c r="F29" s="111">
        <f t="shared" ref="F29:G29" si="3">F7+F18</f>
        <v>73059.579330000008</v>
      </c>
      <c r="G29" s="112">
        <f t="shared" si="3"/>
        <v>67346.557692000002</v>
      </c>
      <c r="H29" s="20">
        <f>IF(G29=0,"NA",IF(ISERROR(F29/G29-1),"NA",IF((F29/G29-1)&gt;200%,"NA",IF((F29/G29-1)&lt;-200%,"NA",(F29/G29-1)))))</f>
        <v>8.4830195243648543E-2</v>
      </c>
      <c r="I29" s="40">
        <f>IF(ISERROR(C29/F29),"NA",(C29/F29))</f>
        <v>9.3309581980041774</v>
      </c>
      <c r="J29" s="41">
        <f>IF(ISERROR(D29/G29),"NA",(D29/G29))</f>
        <v>9.1680427925322814</v>
      </c>
      <c r="K29" s="20">
        <f>IF(J29=0,"NA",IF(ISERROR(I29/J29-1),"NA",IF((I29/J29-1)&gt;200%,"NA",IF((I29/J29-1)&lt;-200%,"NA",(I29/J29-1)))))</f>
        <v>1.7769922017008444E-2</v>
      </c>
      <c r="L29" s="26"/>
      <c r="M29" s="118">
        <v>4669.2868540547952</v>
      </c>
      <c r="N29" s="119">
        <v>4229.0145400684933</v>
      </c>
      <c r="O29" s="20">
        <f>IF(N29=0,"NA",IF(ISERROR(M29/N29-1),"NA",IF((M29/N29-1)&gt;200%,"NA",IF((M29/N29-1)&lt;-200%,"NA",(M29/N29-1)))))</f>
        <v>0.10410754321482463</v>
      </c>
      <c r="P29" s="118">
        <v>500.40807760273975</v>
      </c>
      <c r="Q29" s="119">
        <v>461.27779241095891</v>
      </c>
      <c r="R29" s="20">
        <f t="shared" ref="R29:R36" si="4">IF(Q29=0,"NA",IF(ISERROR(P29/Q29-1),"NA",IF((P29/Q29-1)&gt;200%,"NA",IF((P29/Q29-1)&lt;-200%,"NA",(P29/Q29-1)))))</f>
        <v>8.4830195243648543E-2</v>
      </c>
    </row>
    <row r="30" spans="2:18">
      <c r="B30" s="64" t="s">
        <v>0</v>
      </c>
      <c r="C30" s="111">
        <f t="shared" ref="C30:D30" si="5">C8+C19</f>
        <v>319582.05305000005</v>
      </c>
      <c r="D30" s="112">
        <f t="shared" si="5"/>
        <v>292334.51405754301</v>
      </c>
      <c r="E30" s="20">
        <f>IF(D30=0,"NA",IF(ISERROR(C30/D30-1),"NA",IF((C30/D30-1)&gt;200%,"NA",IF((C30/D30-1)&lt;-200%,"NA",(C30/D30-1)))))</f>
        <v>9.3206712455080165E-2</v>
      </c>
      <c r="F30" s="111">
        <f t="shared" ref="F30:G30" si="6">F8+F19</f>
        <v>83308.676628999994</v>
      </c>
      <c r="G30" s="112">
        <f t="shared" si="6"/>
        <v>75932.917411999995</v>
      </c>
      <c r="H30" s="20">
        <f>IF(G30=0,"NA",IF(ISERROR(F30/G30-1),"NA",IF((F30/G30-1)&gt;200%,"NA",IF((F30/G30-1)&lt;-200%,"NA",(F30/G30-1)))))</f>
        <v>9.7135201285370121E-2</v>
      </c>
      <c r="I30" s="40">
        <f>IF(ISERROR(C30/F30),"NA",(C30/F30))</f>
        <v>3.8361196694217155</v>
      </c>
      <c r="J30" s="65">
        <f>IF(ISERROR(D30/G30),"NA",(D30/G30))</f>
        <v>3.8499049426928007</v>
      </c>
      <c r="K30" s="20">
        <f>IF(J30=0,"NA",IF(ISERROR(I30/J30-1),"NA",IF((I30/J30-1)&gt;200%,"NA",IF((I30/J30-1)&lt;-200%,"NA",(I30/J30-1)))))</f>
        <v>-3.5806788677341661E-3</v>
      </c>
      <c r="L30" s="26"/>
      <c r="M30" s="118">
        <v>2188.918171575343</v>
      </c>
      <c r="N30" s="119">
        <v>2002.2911921749521</v>
      </c>
      <c r="O30" s="20">
        <f>IF(N30=0,"NA",IF(ISERROR(M30/N30-1),"NA",IF((M30/N30-1)&gt;200%,"NA",IF((M30/N30-1)&lt;-200%,"NA",(M30/N30-1)))))</f>
        <v>9.3206712455080387E-2</v>
      </c>
      <c r="P30" s="118">
        <v>570.60737417123289</v>
      </c>
      <c r="Q30" s="119">
        <v>520.08847542465753</v>
      </c>
      <c r="R30" s="20">
        <f t="shared" si="4"/>
        <v>9.7135201285370121E-2</v>
      </c>
    </row>
    <row r="31" spans="2:18">
      <c r="B31" s="64" t="s">
        <v>4</v>
      </c>
      <c r="C31" s="111">
        <f t="shared" ref="C31:D31" si="7">C9+C20</f>
        <v>340910.74925200001</v>
      </c>
      <c r="D31" s="112">
        <f t="shared" si="7"/>
        <v>321039.04695982096</v>
      </c>
      <c r="E31" s="20">
        <f>IF(D31=0,"NA",IF(ISERROR(C31/D31-1),"NA",IF((C31/D31-1)&gt;200%,"NA",IF((C31/D31-1)&lt;-200%,"NA",(C31/D31-1)))))</f>
        <v>6.1898085234055822E-2</v>
      </c>
      <c r="F31" s="111">
        <f t="shared" ref="F31:G31" si="8">F9+F20</f>
        <v>28954.621221000001</v>
      </c>
      <c r="G31" s="112">
        <f t="shared" si="8"/>
        <v>27571.666601000001</v>
      </c>
      <c r="H31" s="20">
        <f>IF(G31=0,"NA",IF(ISERROR(F31/G31-1),"NA",IF((F31/G31-1)&gt;200%,"NA",IF((F31/G31-1)&lt;-200%,"NA",(F31/G31-1)))))</f>
        <v>5.0158542826346242E-2</v>
      </c>
      <c r="I31" s="40">
        <f>IF(ISERROR(C31/F31),"NA",(C31/F31))</f>
        <v>11.773966809993933</v>
      </c>
      <c r="J31" s="65">
        <f>IF(ISERROR(D31/G31),"NA",(D31/G31))</f>
        <v>11.643802734368519</v>
      </c>
      <c r="K31" s="20">
        <f>IF(J31=0,"NA",IF(ISERROR(I31/J31-1),"NA",IF((I31/J31-1)&gt;200%,"NA",IF((I31/J31-1)&lt;-200%,"NA",(I31/J31-1)))))</f>
        <v>1.1178828652018913E-2</v>
      </c>
      <c r="L31" s="26"/>
      <c r="M31" s="118">
        <v>2335.005131863014</v>
      </c>
      <c r="N31" s="119">
        <v>2198.8975819165821</v>
      </c>
      <c r="O31" s="20">
        <f>IF(N31=0,"NA",IF(ISERROR(M31/N31-1),"NA",IF((M31/N31-1)&gt;200%,"NA",IF((M31/N31-1)&lt;-200%,"NA",(M31/N31-1)))))</f>
        <v>6.1898085234055822E-2</v>
      </c>
      <c r="P31" s="118">
        <v>198.31932343150686</v>
      </c>
      <c r="Q31" s="119">
        <v>188.84703151369862</v>
      </c>
      <c r="R31" s="20">
        <f t="shared" si="4"/>
        <v>5.0158542826346464E-2</v>
      </c>
    </row>
    <row r="32" spans="2:18">
      <c r="B32" s="64" t="s">
        <v>1</v>
      </c>
      <c r="C32" s="111">
        <f t="shared" ref="C32:D32" si="9">C10+C21</f>
        <v>245588.16510899999</v>
      </c>
      <c r="D32" s="112">
        <f t="shared" si="9"/>
        <v>254187.18248100003</v>
      </c>
      <c r="E32" s="20">
        <f>IF(D32=0,"NA",IF(ISERROR(C32/D32-1),"NA",IF((C32/D32-1)&gt;200%,"NA",IF((C32/D32-1)&lt;-200%,"NA",(C32/D32-1)))))</f>
        <v>-3.3829468850746558E-2</v>
      </c>
      <c r="F32" s="111">
        <f t="shared" ref="F32:G32" si="10">F10+F21</f>
        <v>14096.451896999999</v>
      </c>
      <c r="G32" s="112">
        <f t="shared" si="10"/>
        <v>14171.710675000002</v>
      </c>
      <c r="H32" s="20">
        <f>IF(G32=0,"NA",IF(ISERROR(F32/G32-1),"NA",IF((F32/G32-1)&gt;200%,"NA",IF((F32/G32-1)&lt;-200%,"NA",(F32/G32-1)))))</f>
        <v>-5.3104935406821374E-3</v>
      </c>
      <c r="I32" s="40">
        <f>IF(ISERROR(C32/F32),"NA",(C32/F32))</f>
        <v>17.421984404548351</v>
      </c>
      <c r="J32" s="65">
        <f>IF(ISERROR(D32/G32),"NA",(D32/G32))</f>
        <v>17.936238490206122</v>
      </c>
      <c r="K32" s="20">
        <f>IF(J32=0,"NA",IF(ISERROR(I32/J32-1),"NA",IF((I32/J32-1)&gt;200%,"NA",IF((I32/J32-1)&lt;-200%,"NA",(I32/J32-1)))))</f>
        <v>-2.8671233711492716E-2</v>
      </c>
      <c r="L32" s="26"/>
      <c r="M32" s="118">
        <v>1682.1107199246576</v>
      </c>
      <c r="N32" s="119">
        <v>1741.0080991849318</v>
      </c>
      <c r="O32" s="20">
        <f>IF(N32=0,"NA",IF(ISERROR(M32/N32-1),"NA",IF((M32/N32-1)&gt;200%,"NA",IF((M32/N32-1)&lt;-200%,"NA",(M32/N32-1)))))</f>
        <v>-3.3829468850746558E-2</v>
      </c>
      <c r="P32" s="118">
        <v>96.551040390410947</v>
      </c>
      <c r="Q32" s="119">
        <v>97.066511472602755</v>
      </c>
      <c r="R32" s="20">
        <f t="shared" si="4"/>
        <v>-5.3104935406821374E-3</v>
      </c>
    </row>
    <row r="33" spans="2:18">
      <c r="B33" s="64" t="s">
        <v>2</v>
      </c>
      <c r="C33" s="111">
        <f t="shared" ref="C33:D33" si="11">C11+C22</f>
        <v>206634.14532900002</v>
      </c>
      <c r="D33" s="112">
        <f t="shared" si="11"/>
        <v>184842.195847</v>
      </c>
      <c r="E33" s="20">
        <f>IF(D33=0,"NA",IF(ISERROR(C33/D33-1),"NA",IF((C33/D33-1)&gt;200%,"NA",IF((C33/D33-1)&lt;-200%,"NA",(C33/D33-1)))))</f>
        <v>0.11789488532173653</v>
      </c>
      <c r="F33" s="111">
        <f t="shared" ref="F33:G33" si="12">F11+F22</f>
        <v>27934.245915</v>
      </c>
      <c r="G33" s="112">
        <f t="shared" si="12"/>
        <v>24644.219906999999</v>
      </c>
      <c r="H33" s="20">
        <f>IF(G33=0,"NA",IF(ISERROR(F33/G33-1),"NA",IF((F33/G33-1)&gt;200%,"NA",IF((F33/G33-1)&lt;-200%,"NA",(F33/G33-1)))))</f>
        <v>0.13350091909646911</v>
      </c>
      <c r="I33" s="40">
        <f>IF(ISERROR(C33/F33),"NA",(C33/F33))</f>
        <v>7.3971621055302084</v>
      </c>
      <c r="J33" s="65">
        <f>IF(ISERROR(D33/G33),"NA",(D33/G33))</f>
        <v>7.5004279520528465</v>
      </c>
      <c r="K33" s="20">
        <f>IF(J33=0,"NA",IF(ISERROR(I33/J33-1),"NA",IF((I33/J33-1)&gt;200%,"NA",IF((I33/J33-1)&lt;-200%,"NA",(I33/J33-1)))))</f>
        <v>-1.3767993930849598E-2</v>
      </c>
      <c r="L33" s="26"/>
      <c r="M33" s="118">
        <v>1415.3023652671234</v>
      </c>
      <c r="N33" s="119">
        <v>1266.0424373082192</v>
      </c>
      <c r="O33" s="20">
        <f>IF(N33=0,"NA",IF(ISERROR(M33/N33-1),"NA",IF((M33/N33-1)&gt;200%,"NA",IF((M33/N33-1)&lt;-200%,"NA",(M33/N33-1)))))</f>
        <v>0.11789488532173653</v>
      </c>
      <c r="P33" s="118">
        <v>191.33045147260273</v>
      </c>
      <c r="Q33" s="119">
        <v>168.79602676027397</v>
      </c>
      <c r="R33" s="20">
        <f t="shared" si="4"/>
        <v>0.13350091909646911</v>
      </c>
    </row>
    <row r="34" spans="2:18">
      <c r="B34" s="64" t="s">
        <v>3</v>
      </c>
      <c r="C34" s="111">
        <f t="shared" ref="C34:D34" si="13">C12+C23</f>
        <v>114744.25481799999</v>
      </c>
      <c r="D34" s="112">
        <f t="shared" si="13"/>
        <v>114030.81035000001</v>
      </c>
      <c r="E34" s="20">
        <f>IF(D34=0,"NA",IF(ISERROR(C34/D34-1),"NA",IF((C34/D34-1)&gt;200%,"NA",IF((C34/D34-1)&lt;-200%,"NA",(C34/D34-1)))))</f>
        <v>6.2565938609939753E-3</v>
      </c>
      <c r="F34" s="111">
        <f t="shared" ref="F34:G34" si="14">F12+F23</f>
        <v>44017.446590000007</v>
      </c>
      <c r="G34" s="112">
        <f t="shared" si="14"/>
        <v>44709.039850999994</v>
      </c>
      <c r="H34" s="20">
        <f>IF(G34=0,"NA",IF(ISERROR(F34/G34-1),"NA",IF((F34/G34-1)&gt;200%,"NA",IF((F34/G34-1)&lt;-200%,"NA",(F34/G34-1)))))</f>
        <v>-1.5468756728053923E-2</v>
      </c>
      <c r="I34" s="40">
        <f>IF(ISERROR(C34/F34),"NA",(C34/F34))</f>
        <v>2.6067903458095607</v>
      </c>
      <c r="J34" s="65">
        <f>IF(ISERROR(D34/G34),"NA",(D34/G34))</f>
        <v>2.5505090409014795</v>
      </c>
      <c r="K34" s="20">
        <f>IF(J34=0,"NA",IF(ISERROR(I34/J34-1),"NA",IF((I34/J34-1)&gt;200%,"NA",IF((I34/J34-1)&lt;-200%,"NA",(I34/J34-1)))))</f>
        <v>2.2066694924629093E-2</v>
      </c>
      <c r="L34" s="26"/>
      <c r="M34" s="118">
        <v>785.91955354794516</v>
      </c>
      <c r="N34" s="119">
        <v>781.0329476027398</v>
      </c>
      <c r="O34" s="20">
        <f>IF(N34=0,"NA",IF(ISERROR(M34/N34-1),"NA",IF((M34/N34-1)&gt;200%,"NA",IF((M34/N34-1)&lt;-200%,"NA",(M34/N34-1)))))</f>
        <v>6.2565938609939753E-3</v>
      </c>
      <c r="P34" s="118">
        <v>301.4893602054795</v>
      </c>
      <c r="Q34" s="119">
        <v>306.22630034931501</v>
      </c>
      <c r="R34" s="20">
        <f t="shared" si="4"/>
        <v>-1.5468756728053923E-2</v>
      </c>
    </row>
    <row r="35" spans="2:18" ht="15.75" thickBot="1">
      <c r="B35" s="66" t="s">
        <v>6</v>
      </c>
      <c r="C35" s="113">
        <f t="shared" ref="C35:D35" si="15">C13+C24</f>
        <v>63254.021653965981</v>
      </c>
      <c r="D35" s="114">
        <f t="shared" si="15"/>
        <v>46999.569864999998</v>
      </c>
      <c r="E35" s="21">
        <f>IF(D35=0,"NA",IF(ISERROR(C35/D35-1),"NA",IF((C35/D35-1)&gt;200%,"NA",IF((C35/D35-1)&lt;-200%,"NA",(C35/D35-1)))))</f>
        <v>0.34584256485016196</v>
      </c>
      <c r="F35" s="113">
        <f t="shared" ref="F35:G35" si="16">F13+F24</f>
        <v>4368.1159720000005</v>
      </c>
      <c r="G35" s="114">
        <f t="shared" si="16"/>
        <v>3645.0408820000002</v>
      </c>
      <c r="H35" s="21">
        <f>IF(G35=0,"NA",IF(ISERROR(F35/G35-1),"NA",IF((F35/G35-1)&gt;200%,"NA",IF((F35/G35-1)&lt;-200%,"NA",(F35/G35-1)))))</f>
        <v>0.19837228536192875</v>
      </c>
      <c r="I35" s="42">
        <f>IF(ISERROR(C35/F35),"NA",(C35/F35))</f>
        <v>14.480847591828995</v>
      </c>
      <c r="J35" s="67">
        <f>IF(ISERROR(D35/G35),"NA",(D35/G35))</f>
        <v>12.8941132312381</v>
      </c>
      <c r="K35" s="21">
        <f>IF(J35=0,"NA",IF(ISERROR(I35/J35-1),"NA",IF((I35/J35-1)&gt;200%,"NA",IF((I35/J35-1)&lt;-200%,"NA",(I35/J35-1)))))</f>
        <v>0.1230588201092242</v>
      </c>
      <c r="L35" s="28"/>
      <c r="M35" s="118">
        <v>433.24672365730123</v>
      </c>
      <c r="N35" s="119">
        <v>321.91486208904109</v>
      </c>
      <c r="O35" s="21">
        <f>IF(N35=0,"NA",IF(ISERROR(M35/N35-1),"NA",IF((M35/N35-1)&gt;200%,"NA",IF((M35/N35-1)&lt;-200%,"NA",(M35/N35-1)))))</f>
        <v>0.34584256485016196</v>
      </c>
      <c r="P35" s="118">
        <v>29.918602547945209</v>
      </c>
      <c r="Q35" s="119">
        <v>24.966033438356167</v>
      </c>
      <c r="R35" s="21">
        <f t="shared" si="4"/>
        <v>0.19837228536192875</v>
      </c>
    </row>
    <row r="36" spans="2:18" s="2" customFormat="1" ht="15.75" thickTop="1">
      <c r="B36" s="68" t="s">
        <v>7</v>
      </c>
      <c r="C36" s="115">
        <f>SUM(C29:C35)</f>
        <v>1972429.269903966</v>
      </c>
      <c r="D36" s="116">
        <f>SUM(D29:D35)</f>
        <v>1830869.4424103638</v>
      </c>
      <c r="E36" s="23">
        <f>IF(D36=0,"NA",IF(ISERROR(C36/D36-1),"NA",IF((C36/D36-1)&gt;200%,"NA",IF((C36/D36-1)&lt;-200%,"NA",(C36/D36-1)))))</f>
        <v>7.7318362639357208E-2</v>
      </c>
      <c r="F36" s="115">
        <f>SUM(F29:F35)</f>
        <v>275739.13755400002</v>
      </c>
      <c r="G36" s="116">
        <f>SUM(G29:G35)</f>
        <v>258021.15302000003</v>
      </c>
      <c r="H36" s="23">
        <f>IF(G36=0,"NA",IF(ISERROR(F36/G36-1),"NA",IF((F36/G36-1)&gt;200%,"NA",IF((F36/G36-1)&lt;-200%,"NA",(F36/G36-1)))))</f>
        <v>6.8668728616318564E-2</v>
      </c>
      <c r="I36" s="44">
        <f>IF(ISERROR(C36/F36),"NA",(C36/F36))</f>
        <v>7.1532437774368924</v>
      </c>
      <c r="J36" s="45">
        <f>IF(ISERROR(D36/G36),"NA",(D36/G36))</f>
        <v>7.0958114130605692</v>
      </c>
      <c r="K36" s="23">
        <f>IF(J36=0,"NA",IF(ISERROR(I36/J36-1),"NA",IF((I36/J36-1)&gt;200%,"NA",IF((I36/J36-1)&lt;-200%,"NA",(I36/J36-1)))))</f>
        <v>8.0938403000132553E-3</v>
      </c>
      <c r="L36" s="70"/>
      <c r="M36" s="120">
        <v>13509.789519890179</v>
      </c>
      <c r="N36" s="120">
        <v>12540.201660344957</v>
      </c>
      <c r="O36" s="23">
        <f>IF(N36=0,"NA",IF(ISERROR(M36/N36-1),"NA",IF((M36/N36-1)&gt;200%,"NA",IF((M36/N36-1)&lt;-200%,"NA",(M36/N36-1)))))</f>
        <v>7.7318362639357208E-2</v>
      </c>
      <c r="P36" s="120">
        <v>1888.6242298219179</v>
      </c>
      <c r="Q36" s="120">
        <v>1767.2681713698632</v>
      </c>
      <c r="R36" s="23">
        <f t="shared" si="4"/>
        <v>6.8668728616318564E-2</v>
      </c>
    </row>
    <row r="37" spans="2:18" s="2" customFormat="1">
      <c r="B37" s="69"/>
      <c r="C37" s="4"/>
      <c r="D37" s="4"/>
      <c r="E37" s="13"/>
      <c r="F37" s="4"/>
      <c r="G37" s="4"/>
      <c r="H37" s="13"/>
      <c r="I37" s="50"/>
      <c r="J37" s="49"/>
      <c r="K37" s="13"/>
      <c r="L37" s="82"/>
      <c r="M37" s="37"/>
      <c r="N37" s="37"/>
      <c r="O37" s="13"/>
      <c r="P37" s="37"/>
      <c r="Q37" s="37"/>
      <c r="R37" s="13"/>
    </row>
    <row r="38" spans="2:18" s="2" customFormat="1">
      <c r="B38" s="69"/>
      <c r="C38" s="4"/>
      <c r="D38" s="4"/>
      <c r="E38" s="13"/>
      <c r="F38" s="4"/>
      <c r="G38" s="4"/>
      <c r="H38" s="13"/>
      <c r="I38" s="50"/>
      <c r="J38" s="49"/>
      <c r="K38" s="13"/>
      <c r="L38" s="82"/>
      <c r="M38" s="37"/>
      <c r="N38" s="37"/>
      <c r="O38" s="13"/>
      <c r="P38" s="37"/>
      <c r="Q38" s="37"/>
      <c r="R38" s="13"/>
    </row>
    <row r="39" spans="2:18">
      <c r="B39" s="55" t="s">
        <v>43</v>
      </c>
      <c r="C39" s="56" t="s">
        <v>33</v>
      </c>
      <c r="D39" s="57"/>
      <c r="E39" s="58"/>
      <c r="F39" s="56" t="s">
        <v>26</v>
      </c>
      <c r="G39" s="57"/>
      <c r="H39" s="58"/>
      <c r="I39" s="56" t="s">
        <v>34</v>
      </c>
      <c r="J39" s="16"/>
      <c r="K39" s="17"/>
      <c r="L39" s="70"/>
      <c r="M39" s="59" t="s">
        <v>28</v>
      </c>
      <c r="N39" s="57"/>
      <c r="O39" s="58"/>
      <c r="P39" s="56" t="s">
        <v>29</v>
      </c>
      <c r="Q39" s="57"/>
      <c r="R39" s="58"/>
    </row>
    <row r="40" spans="2:18" s="6" customFormat="1" ht="12.75">
      <c r="B40" s="60" t="s">
        <v>9</v>
      </c>
      <c r="C40" s="61">
        <v>2014</v>
      </c>
      <c r="D40" s="62">
        <v>2013</v>
      </c>
      <c r="E40" s="63" t="s">
        <v>31</v>
      </c>
      <c r="F40" s="61">
        <v>2014</v>
      </c>
      <c r="G40" s="62">
        <v>2013</v>
      </c>
      <c r="H40" s="63" t="s">
        <v>31</v>
      </c>
      <c r="I40" s="61">
        <v>2014</v>
      </c>
      <c r="J40" s="62">
        <v>2013</v>
      </c>
      <c r="K40" s="63" t="s">
        <v>31</v>
      </c>
      <c r="L40" s="70"/>
      <c r="M40" s="61">
        <v>2014</v>
      </c>
      <c r="N40" s="62">
        <v>2013</v>
      </c>
      <c r="O40" s="63" t="s">
        <v>31</v>
      </c>
      <c r="P40" s="61">
        <v>2014</v>
      </c>
      <c r="Q40" s="62">
        <v>2013</v>
      </c>
      <c r="R40" s="63" t="s">
        <v>31</v>
      </c>
    </row>
    <row r="41" spans="2:18">
      <c r="B41" s="64" t="s">
        <v>5</v>
      </c>
      <c r="C41" s="111">
        <v>72512.00641097108</v>
      </c>
      <c r="D41" s="112">
        <v>225931.28518091716</v>
      </c>
      <c r="E41" s="20">
        <f>IF(D41=0,"NA",IF(ISERROR(C41/D41-1),"NA",IF((C41/D41-1)&gt;200%,"NA",IF((C41/D41-1)&lt;-200%,"NA",(C41/D41-1)))))</f>
        <v>-0.67905283080691448</v>
      </c>
      <c r="F41" s="111">
        <v>12956.648900999999</v>
      </c>
      <c r="G41" s="112">
        <v>14386.709125000001</v>
      </c>
      <c r="H41" s="20">
        <f>IF(G41=0,"NA",IF(ISERROR(F41/G41-1),"NA",IF((F41/G41-1)&gt;200%,"NA",IF((F41/G41-1)&lt;-200%,"NA",(F41/G41-1)))))</f>
        <v>-9.9401483103246036E-2</v>
      </c>
      <c r="I41" s="40">
        <f>IF(ISERROR(C41/F41),"NA",(C41/F41))</f>
        <v>5.5965093262174124</v>
      </c>
      <c r="J41" s="41">
        <f>IF(ISERROR(D41/G41),"NA",(D41/G41))</f>
        <v>15.704167173875293</v>
      </c>
      <c r="K41" s="20">
        <f>IF(J41=0,"NA",IF(ISERROR(I41/J41-1),"NA",IF((I41/J41-1)&gt;200%,"NA",IF((I41/J41-1)&lt;-200%,"NA",(I41/J41-1)))))</f>
        <v>-0.64362902761710927</v>
      </c>
      <c r="L41" s="26"/>
      <c r="M41" s="118">
        <v>496.65757815733616</v>
      </c>
      <c r="N41" s="119">
        <v>1547.4745560336792</v>
      </c>
      <c r="O41" s="20">
        <f>IF(N41=0,"NA",IF(ISERROR(M41/N41-1),"NA",IF((M41/N41-1)&gt;200%,"NA",IF((M41/N41-1)&lt;-200%,"NA",(M41/N41-1)))))</f>
        <v>-0.67905283080691448</v>
      </c>
      <c r="P41" s="118">
        <v>88.744170554794508</v>
      </c>
      <c r="Q41" s="119">
        <v>98.539103595890424</v>
      </c>
      <c r="R41" s="20">
        <f t="shared" ref="R41:R49" si="17">IF(Q41=0,"NA",IF(ISERROR(P41/Q41-1),"NA",IF((P41/Q41-1)&gt;200%,"NA",IF((P41/Q41-1)&lt;-200%,"NA",(P41/Q41-1)))))</f>
        <v>-9.9401483103246036E-2</v>
      </c>
    </row>
    <row r="42" spans="2:18">
      <c r="B42" s="64" t="s">
        <v>0</v>
      </c>
      <c r="C42" s="111">
        <v>253407.63396217211</v>
      </c>
      <c r="D42" s="112">
        <v>233163.90331835733</v>
      </c>
      <c r="E42" s="20">
        <f>IF(D42=0,"NA",IF(ISERROR(C42/D42-1),"NA",IF((C42/D42-1)&gt;200%,"NA",IF((C42/D42-1)&lt;-200%,"NA",(C42/D42-1)))))</f>
        <v>8.6821889476495828E-2</v>
      </c>
      <c r="F42" s="111">
        <v>48102.762699000006</v>
      </c>
      <c r="G42" s="112">
        <v>45228.335714000001</v>
      </c>
      <c r="H42" s="20">
        <f>IF(G42=0,"NA",IF(ISERROR(F42/G42-1),"NA",IF((F42/G42-1)&gt;200%,"NA",IF((F42/G42-1)&lt;-200%,"NA",(F42/G42-1)))))</f>
        <v>6.3553675801302001E-2</v>
      </c>
      <c r="I42" s="40">
        <f>IF(ISERROR(C42/F42),"NA",(C42/F42))</f>
        <v>5.2680473998521533</v>
      </c>
      <c r="J42" s="65">
        <f>IF(ISERROR(D42/G42),"NA",(D42/G42))</f>
        <v>5.1552616216692595</v>
      </c>
      <c r="K42" s="20">
        <f>IF(J42=0,"NA",IF(ISERROR(I42/J42-1),"NA",IF((I42/J42-1)&gt;200%,"NA",IF((I42/J42-1)&lt;-200%,"NA",(I42/J42-1)))))</f>
        <v>2.187779912251564E-2</v>
      </c>
      <c r="L42" s="26"/>
      <c r="M42" s="118">
        <v>1735.6687257683022</v>
      </c>
      <c r="N42" s="119">
        <v>1597.0130364271051</v>
      </c>
      <c r="O42" s="20">
        <f>IF(N42=0,"NA",IF(ISERROR(M42/N42-1),"NA",IF((M42/N42-1)&gt;200%,"NA",IF((M42/N42-1)&lt;-200%,"NA",(M42/N42-1)))))</f>
        <v>8.6821889476495828E-2</v>
      </c>
      <c r="P42" s="118">
        <v>329.47097739041101</v>
      </c>
      <c r="Q42" s="119">
        <v>309.78312132876715</v>
      </c>
      <c r="R42" s="20">
        <f t="shared" si="17"/>
        <v>6.3553675801302001E-2</v>
      </c>
    </row>
    <row r="43" spans="2:18">
      <c r="B43" s="64" t="s">
        <v>4</v>
      </c>
      <c r="C43" s="111">
        <v>140324.34937282</v>
      </c>
      <c r="D43" s="112">
        <v>126792.90787399399</v>
      </c>
      <c r="E43" s="20">
        <f>IF(D43=0,"NA",IF(ISERROR(C43/D43-1),"NA",IF((C43/D43-1)&gt;200%,"NA",IF((C43/D43-1)&lt;-200%,"NA",(C43/D43-1)))))</f>
        <v>0.10672080738359169</v>
      </c>
      <c r="F43" s="111">
        <v>15425.596544</v>
      </c>
      <c r="G43" s="112">
        <v>15397.935071</v>
      </c>
      <c r="H43" s="20">
        <f>IF(G43=0,"NA",IF(ISERROR(F43/G43-1),"NA",IF((F43/G43-1)&gt;200%,"NA",IF((F43/G43-1)&lt;-200%,"NA",(F43/G43-1)))))</f>
        <v>1.7964404235017994E-3</v>
      </c>
      <c r="I43" s="40">
        <f>IF(ISERROR(C43/F43),"NA",(C43/F43))</f>
        <v>9.0968507423721707</v>
      </c>
      <c r="J43" s="65">
        <f>IF(ISERROR(D43/G43),"NA",(D43/G43))</f>
        <v>8.2344098276392828</v>
      </c>
      <c r="K43" s="20">
        <f>IF(J43=0,"NA",IF(ISERROR(I43/J43-1),"NA",IF((I43/J43-1)&gt;200%,"NA",IF((I43/J43-1)&lt;-200%,"NA",(I43/J43-1)))))</f>
        <v>0.10473621459039539</v>
      </c>
      <c r="L43" s="26"/>
      <c r="M43" s="118">
        <v>961.12568063575338</v>
      </c>
      <c r="N43" s="119">
        <v>868.4445744794109</v>
      </c>
      <c r="O43" s="20">
        <f>IF(N43=0,"NA",IF(ISERROR(M43/N43-1),"NA",IF((M43/N43-1)&gt;200%,"NA",IF((M43/N43-1)&lt;-200%,"NA",(M43/N43-1)))))</f>
        <v>0.10672080738359169</v>
      </c>
      <c r="P43" s="118">
        <v>105.65477084931507</v>
      </c>
      <c r="Q43" s="119">
        <v>105.46530870547946</v>
      </c>
      <c r="R43" s="20">
        <f t="shared" si="17"/>
        <v>1.7964404235017994E-3</v>
      </c>
    </row>
    <row r="44" spans="2:18">
      <c r="B44" s="64" t="s">
        <v>1</v>
      </c>
      <c r="C44" s="111">
        <v>128457.73205395401</v>
      </c>
      <c r="D44" s="112">
        <v>143305.04561539099</v>
      </c>
      <c r="E44" s="20">
        <f>IF(D44=0,"NA",IF(ISERROR(C44/D44-1),"NA",IF((C44/D44-1)&gt;200%,"NA",IF((C44/D44-1)&lt;-200%,"NA",(C44/D44-1)))))</f>
        <v>-0.10360635592193257</v>
      </c>
      <c r="F44" s="111">
        <v>4741.8017399999999</v>
      </c>
      <c r="G44" s="112">
        <v>4623.5755170000002</v>
      </c>
      <c r="H44" s="20">
        <f>IF(G44=0,"NA",IF(ISERROR(F44/G44-1),"NA",IF((F44/G44-1)&gt;200%,"NA",IF((F44/G44-1)&lt;-200%,"NA",(F44/G44-1)))))</f>
        <v>2.5570302153669733E-2</v>
      </c>
      <c r="I44" s="40">
        <f>IF(ISERROR(C44/F44),"NA",(C44/F44))</f>
        <v>27.090489880741831</v>
      </c>
      <c r="J44" s="65">
        <f>IF(ISERROR(D44/G44),"NA",(D44/G44))</f>
        <v>30.994420895362438</v>
      </c>
      <c r="K44" s="20">
        <f>IF(J44=0,"NA",IF(ISERROR(I44/J44-1),"NA",IF((I44/J44-1)&gt;200%,"NA",IF((I44/J44-1)&lt;-200%,"NA",(I44/J44-1)))))</f>
        <v>-0.12595592696506019</v>
      </c>
      <c r="L44" s="26"/>
      <c r="M44" s="118">
        <v>879.84747982160275</v>
      </c>
      <c r="N44" s="119">
        <v>981.54140832459586</v>
      </c>
      <c r="O44" s="20">
        <f>IF(N44=0,"NA",IF(ISERROR(M44/N44-1),"NA",IF((M44/N44-1)&gt;200%,"NA",IF((M44/N44-1)&lt;-200%,"NA",(M44/N44-1)))))</f>
        <v>-0.10360635592193268</v>
      </c>
      <c r="P44" s="118">
        <v>32.478094109589037</v>
      </c>
      <c r="Q44" s="119">
        <v>31.668325458904111</v>
      </c>
      <c r="R44" s="20">
        <f t="shared" si="17"/>
        <v>2.5570302153669733E-2</v>
      </c>
    </row>
    <row r="45" spans="2:18">
      <c r="B45" s="19" t="s">
        <v>2</v>
      </c>
      <c r="C45" s="111">
        <v>55811.685019822005</v>
      </c>
      <c r="D45" s="112">
        <v>50806.595986642002</v>
      </c>
      <c r="E45" s="20">
        <f>IF(D45=0,"NA",IF(ISERROR(C45/D45-1),"NA",IF((C45/D45-1)&gt;200%,"NA",IF((C45/D45-1)&lt;-200%,"NA",(C45/D45-1)))))</f>
        <v>9.8512583572730072E-2</v>
      </c>
      <c r="F45" s="111">
        <v>5176.4810488450867</v>
      </c>
      <c r="G45" s="112">
        <v>4770.7646236678029</v>
      </c>
      <c r="H45" s="20">
        <f>IF(G45=0,"NA",IF(ISERROR(F45/G45-1),"NA",IF((F45/G45-1)&gt;200%,"NA",IF((F45/G45-1)&lt;-200%,"NA",(F45/G45-1)))))</f>
        <v>8.504222219736457E-2</v>
      </c>
      <c r="I45" s="40">
        <f>IF(ISERROR(C45/F45),"NA",(C45/F45))</f>
        <v>10.781781000101223</v>
      </c>
      <c r="J45" s="65">
        <f>IF(ISERROR(D45/G45),"NA",(D45/G45))</f>
        <v>10.649570874779707</v>
      </c>
      <c r="K45" s="20">
        <f>IF(J45=0,"NA",IF(ISERROR(I45/J45-1),"NA",IF((I45/J45-1)&gt;200%,"NA",IF((I45/J45-1)&lt;-200%,"NA",(I45/J45-1)))))</f>
        <v>1.2414596501218123E-2</v>
      </c>
      <c r="L45" s="26"/>
      <c r="M45" s="118">
        <v>382.27181520426029</v>
      </c>
      <c r="N45" s="119">
        <v>347.99038347015068</v>
      </c>
      <c r="O45" s="20">
        <f>IF(N45=0,"NA",IF(ISERROR(M45/N45-1),"NA",IF((M45/N45-1)&gt;200%,"NA",IF((M45/N45-1)&lt;-200%,"NA",(M45/N45-1)))))</f>
        <v>9.8512583572730072E-2</v>
      </c>
      <c r="P45" s="118">
        <v>35.455349649623884</v>
      </c>
      <c r="Q45" s="119">
        <v>32.676470025121937</v>
      </c>
      <c r="R45" s="20">
        <f t="shared" si="17"/>
        <v>8.5042222197364792E-2</v>
      </c>
    </row>
    <row r="46" spans="2:18">
      <c r="B46" s="83" t="s">
        <v>6</v>
      </c>
      <c r="C46" s="126">
        <v>277.45378295900002</v>
      </c>
      <c r="D46" s="127">
        <v>420.74868007499998</v>
      </c>
      <c r="E46" s="32">
        <f>IF(D46=0,"NA",IF(ISERROR(C46/D46-1),"NA",IF((C46/D46-1)&gt;200%,"NA",IF((C46/D46-1)&lt;-200%,"NA",(C46/D46-1)))))</f>
        <v>-0.34057123385498711</v>
      </c>
      <c r="F46" s="126">
        <v>211.88592700000001</v>
      </c>
      <c r="G46" s="127">
        <v>208.18555799999999</v>
      </c>
      <c r="H46" s="32">
        <f>IF(G46=0,"NA",IF(ISERROR(F46/G46-1),"NA",IF((F46/G46-1)&gt;200%,"NA",IF((F46/G46-1)&lt;-200%,"NA",(F46/G46-1)))))</f>
        <v>1.7774378950916603E-2</v>
      </c>
      <c r="I46" s="46">
        <f>IF(ISERROR(C46/F46),"NA",(C46/F46))</f>
        <v>1.309448847723615</v>
      </c>
      <c r="J46" s="72">
        <f>IF(ISERROR(D46/G46),"NA",(D46/G46))</f>
        <v>2.0210272226231947</v>
      </c>
      <c r="K46" s="32">
        <f>IF(J46=0,"NA",IF(ISERROR(I46/J46-1),"NA",IF((I46/J46-1)&gt;200%,"NA",IF((I46/J46-1)&lt;-200%,"NA",(I46/J46-1)))))</f>
        <v>-0.35208747657341577</v>
      </c>
      <c r="L46" s="28"/>
      <c r="M46" s="130">
        <v>1.9003683764315069</v>
      </c>
      <c r="N46" s="131">
        <v>2.8818402744863012</v>
      </c>
      <c r="O46" s="32">
        <f>IF(N46=0,"NA",IF(ISERROR(M46/N46-1),"NA",IF((M46/N46-1)&gt;200%,"NA",IF((M46/N46-1)&lt;-200%,"NA",(M46/N46-1)))))</f>
        <v>-0.34057123385498711</v>
      </c>
      <c r="P46" s="130">
        <v>1.4512734726027399</v>
      </c>
      <c r="Q46" s="131">
        <v>1.4259284794520548</v>
      </c>
      <c r="R46" s="32">
        <f t="shared" si="17"/>
        <v>1.7774378950916603E-2</v>
      </c>
    </row>
    <row r="47" spans="2:18">
      <c r="B47" s="34" t="s">
        <v>35</v>
      </c>
      <c r="C47" s="128">
        <f>SUM(C41:C46)</f>
        <v>650790.86060269817</v>
      </c>
      <c r="D47" s="129">
        <f>SUM(D41:D46)</f>
        <v>780420.4866553765</v>
      </c>
      <c r="E47" s="38">
        <f>IF(D47=0,"NA",IF(ISERROR(C47/D47-1),"NA",IF((C47/D47-1)&gt;200%,"NA",IF((C47/D47-1)&lt;-200%,"NA",(C47/D47-1)))))</f>
        <v>-0.16610228494670598</v>
      </c>
      <c r="F47" s="128">
        <f>SUM(F41:F46)</f>
        <v>86615.176859845087</v>
      </c>
      <c r="G47" s="129">
        <f>SUM(G41:G46)</f>
        <v>84615.505608667794</v>
      </c>
      <c r="H47" s="38">
        <f>IF(G47=0,"NA",IF(ISERROR(F47/G47-1),"NA",IF((F47/G47-1)&gt;200%,"NA",IF((F47/G47-1)&lt;-200%,"NA",(F47/G47-1)))))</f>
        <v>2.3632444630484528E-2</v>
      </c>
      <c r="I47" s="48">
        <f>IF(ISERROR(C47/F47),"NA",(C47/F47))</f>
        <v>7.513589236858162</v>
      </c>
      <c r="J47" s="49">
        <f>IF(ISERROR(D47/G47),"NA",(D47/G47))</f>
        <v>9.2231380175719497</v>
      </c>
      <c r="K47" s="38">
        <f>IF(J47=0,"NA",IF(ISERROR(I47/J47-1),"NA",IF((I47/J47-1)&gt;200%,"NA",IF((I47/J47-1)&lt;-200%,"NA",(I47/J47-1)))))</f>
        <v>-0.18535435309075399</v>
      </c>
      <c r="L47" s="36"/>
      <c r="M47" s="132">
        <v>4457.4716479636863</v>
      </c>
      <c r="N47" s="133">
        <v>5345.3457990094284</v>
      </c>
      <c r="O47" s="38">
        <f>IF(N47=0,"NA",IF(ISERROR(M47/N47-1),"NA",IF((M47/N47-1)&gt;200%,"NA",IF((M47/N47-1)&lt;-200%,"NA",(M47/N47-1)))))</f>
        <v>-0.16610228494670598</v>
      </c>
      <c r="P47" s="132">
        <v>593.25463602633624</v>
      </c>
      <c r="Q47" s="133">
        <v>579.55825759361505</v>
      </c>
      <c r="R47" s="38">
        <f t="shared" si="17"/>
        <v>2.3632444630484528E-2</v>
      </c>
    </row>
    <row r="48" spans="2:18" ht="15.75" thickBot="1">
      <c r="B48" s="66" t="s">
        <v>36</v>
      </c>
      <c r="C48" s="113">
        <v>377079.37219616398</v>
      </c>
      <c r="D48" s="114">
        <v>0</v>
      </c>
      <c r="E48" s="101" t="str">
        <f>IF(D48=0,"NA",IF(ISERROR(C48/D48-1),"NA",IF((C48/D48-1)&gt;200%,"NA",IF((C48/D48-1)&lt;-200%,"NA",(C48/D48-1)))))</f>
        <v>NA</v>
      </c>
      <c r="F48" s="113">
        <v>73089.854969738284</v>
      </c>
      <c r="G48" s="114">
        <v>0</v>
      </c>
      <c r="H48" s="101" t="str">
        <f>IF(G48=0,"NA",IF(ISERROR(F48/G48-1),"NA",IF((F48/G48-1)&gt;200%,"NA",IF((F48/G48-1)&lt;-200%,"NA",(F48/G48-1)))))</f>
        <v>NA</v>
      </c>
      <c r="I48" s="42">
        <f>IF(ISERROR(C48/F48),"NA",(C48/F48))</f>
        <v>5.1591205421366322</v>
      </c>
      <c r="J48" s="109" t="str">
        <f>IF(ISERROR(D48/G48),"NA",(D48/G48))</f>
        <v>NA</v>
      </c>
      <c r="K48" s="101" t="str">
        <f>IF(J48=0,"NA",IF(ISERROR(I48/J48-1),"NA",IF((I48/J48-1)&gt;200%,"NA",IF((I48/J48-1)&lt;-200%,"NA",(I48/J48-1)))))</f>
        <v>NA</v>
      </c>
      <c r="L48" s="26"/>
      <c r="M48" s="118">
        <v>2582.735426001123</v>
      </c>
      <c r="N48" s="119">
        <v>0</v>
      </c>
      <c r="O48" s="96" t="str">
        <f>IF(N48=0,"NA",IF(ISERROR(M48/N48-1),"NA",IF((M48/N48-1)&gt;200%,"NA",IF((M48/N48-1)&lt;-200%,"NA",(M48/N48-1)))))</f>
        <v>NA</v>
      </c>
      <c r="P48" s="118">
        <v>500.61544499820741</v>
      </c>
      <c r="Q48" s="119">
        <v>0</v>
      </c>
      <c r="R48" s="101" t="str">
        <f t="shared" si="17"/>
        <v>NA</v>
      </c>
    </row>
    <row r="49" spans="2:18" s="2" customFormat="1" ht="15.75" thickTop="1">
      <c r="B49" s="68" t="s">
        <v>7</v>
      </c>
      <c r="C49" s="115">
        <f>SUM(C47:C48)</f>
        <v>1027870.2327988622</v>
      </c>
      <c r="D49" s="117">
        <f>SUM(D47:D48)</f>
        <v>780420.4866553765</v>
      </c>
      <c r="E49" s="23">
        <f>IF(D49=0,"NA",IF(ISERROR(C49/D49-1),"NA",IF((C49/D49-1)&gt;200%,"NA",IF((C49/D49-1)&lt;-200%,"NA",(C49/D49-1)))))</f>
        <v>0.31707233520223599</v>
      </c>
      <c r="F49" s="115">
        <f>SUM(F47:F48)</f>
        <v>159705.03182958337</v>
      </c>
      <c r="G49" s="117">
        <f>SUM(G47:G48)</f>
        <v>84615.505608667794</v>
      </c>
      <c r="H49" s="23">
        <f>IF(G49=0,"NA",IF(ISERROR(F49/G49-1),"NA",IF((F49/G49-1)&gt;200%,"NA",IF((F49/G49-1)&lt;-200%,"NA",(F49/G49-1)))))</f>
        <v>0.8874204045791767</v>
      </c>
      <c r="I49" s="44">
        <f>IF(ISERROR(C49/F49),"NA",(C49/F49))</f>
        <v>6.4360541494752201</v>
      </c>
      <c r="J49" s="45">
        <f>IF(ISERROR(D49/G49),"NA",(D49/G49))</f>
        <v>9.2231380175719497</v>
      </c>
      <c r="K49" s="23">
        <f>IF(J49=0,"NA",IF(ISERROR(I49/J49-1),"NA",IF((I49/J49-1)&gt;200%,"NA",IF((I49/J49-1)&lt;-200%,"NA",(I49/J49-1)))))</f>
        <v>-0.30218390560639652</v>
      </c>
      <c r="L49" s="70"/>
      <c r="M49" s="120">
        <v>7040.2070739648088</v>
      </c>
      <c r="N49" s="120">
        <v>5345.3457990094284</v>
      </c>
      <c r="O49" s="25">
        <f>IF(N49=0,"NA",IF(ISERROR(M49/N49-1),"NA",IF((M49/N49-1)&gt;200%,"NA",IF((M49/N49-1)&lt;-200%,"NA",(M49/N49-1)))))</f>
        <v>0.31707233520223577</v>
      </c>
      <c r="P49" s="120">
        <v>1093.8700810245437</v>
      </c>
      <c r="Q49" s="120">
        <v>579.55825759361505</v>
      </c>
      <c r="R49" s="23">
        <f t="shared" si="17"/>
        <v>0.8874204045791767</v>
      </c>
    </row>
    <row r="50" spans="2:18" s="2" customFormat="1">
      <c r="B50" s="69"/>
      <c r="C50" s="4"/>
      <c r="D50" s="4"/>
      <c r="E50" s="13"/>
      <c r="F50" s="4"/>
      <c r="G50" s="4"/>
      <c r="H50" s="13"/>
      <c r="I50" s="50"/>
      <c r="J50" s="49"/>
      <c r="K50" s="13"/>
      <c r="L50" s="82"/>
      <c r="M50" s="37"/>
      <c r="N50" s="37"/>
      <c r="O50" s="13"/>
      <c r="P50" s="37"/>
      <c r="Q50" s="37"/>
      <c r="R50" s="13"/>
    </row>
    <row r="51" spans="2:18">
      <c r="B51" s="55" t="s">
        <v>44</v>
      </c>
      <c r="C51" s="56" t="s">
        <v>33</v>
      </c>
      <c r="D51" s="57"/>
      <c r="E51" s="58"/>
      <c r="F51" s="56" t="s">
        <v>26</v>
      </c>
      <c r="G51" s="57"/>
      <c r="H51" s="58"/>
      <c r="I51" s="56" t="s">
        <v>34</v>
      </c>
      <c r="J51" s="16"/>
      <c r="K51" s="17"/>
      <c r="L51" s="70"/>
      <c r="M51" s="59" t="s">
        <v>28</v>
      </c>
      <c r="N51" s="57"/>
      <c r="O51" s="58"/>
      <c r="P51" s="56" t="s">
        <v>29</v>
      </c>
      <c r="Q51" s="57"/>
      <c r="R51" s="58"/>
    </row>
    <row r="52" spans="2:18" s="6" customFormat="1" ht="12.75">
      <c r="B52" s="60" t="s">
        <v>9</v>
      </c>
      <c r="C52" s="61">
        <v>2014</v>
      </c>
      <c r="D52" s="62">
        <v>2013</v>
      </c>
      <c r="E52" s="63" t="s">
        <v>31</v>
      </c>
      <c r="F52" s="61">
        <v>2014</v>
      </c>
      <c r="G52" s="62">
        <v>2013</v>
      </c>
      <c r="H52" s="63" t="s">
        <v>31</v>
      </c>
      <c r="I52" s="61">
        <v>2014</v>
      </c>
      <c r="J52" s="62">
        <v>2013</v>
      </c>
      <c r="K52" s="63" t="s">
        <v>31</v>
      </c>
      <c r="L52" s="70"/>
      <c r="M52" s="61">
        <v>2014</v>
      </c>
      <c r="N52" s="62">
        <v>2013</v>
      </c>
      <c r="O52" s="63" t="s">
        <v>31</v>
      </c>
      <c r="P52" s="61">
        <v>2014</v>
      </c>
      <c r="Q52" s="62">
        <v>2013</v>
      </c>
      <c r="R52" s="63" t="s">
        <v>31</v>
      </c>
    </row>
    <row r="53" spans="2:18">
      <c r="B53" s="64" t="s">
        <v>5</v>
      </c>
      <c r="C53" s="111">
        <v>1033.0613800599276</v>
      </c>
      <c r="D53" s="110">
        <v>922.58437861284642</v>
      </c>
      <c r="E53" s="20">
        <f>IF(D53=0,"NA",IF(ISERROR(C53/D53-1),"NA",IF((C53/D53-1)&gt;200%,"NA",IF((C53/D53-1)&lt;-200%,"NA",(C53/D53-1)))))</f>
        <v>0.1197473141840848</v>
      </c>
      <c r="F53" s="111">
        <v>116.490345</v>
      </c>
      <c r="G53" s="112">
        <v>115.605446</v>
      </c>
      <c r="H53" s="20">
        <f>IF(G53=0,"NA",IF(ISERROR(F53/G53-1),"NA",IF((F53/G53-1)&gt;200%,"NA",IF((F53/G53-1)&lt;-200%,"NA",(F53/G53-1)))))</f>
        <v>7.6544750322575794E-3</v>
      </c>
      <c r="I53" s="40">
        <f>IF(ISERROR(C53/F53),"NA",(C53/F53))</f>
        <v>8.868214615210622</v>
      </c>
      <c r="J53" s="41">
        <f>IF(ISERROR(D53/G53),"NA",(D53/G53))</f>
        <v>7.9804577598606077</v>
      </c>
      <c r="K53" s="20">
        <f>IF(J53=0,"NA",IF(ISERROR(I53/J53-1),"NA",IF((I53/J53-1)&gt;200%,"NA",IF((I53/J53-1)&lt;-200%,"NA",(I53/J53-1)))))</f>
        <v>0.11124134505356009</v>
      </c>
      <c r="L53" s="26"/>
      <c r="M53" s="118">
        <v>7.0757628771227923</v>
      </c>
      <c r="N53" s="119">
        <v>6.3190710863893589</v>
      </c>
      <c r="O53" s="20">
        <f>IF(N53=0,"NA",IF(ISERROR(M53/N53-1),"NA",IF((M53/N53-1)&gt;200%,"NA",IF((M53/N53-1)&lt;-200%,"NA",(M53/N53-1)))))</f>
        <v>0.11974731418408502</v>
      </c>
      <c r="P53" s="118">
        <v>0.79787907534246583</v>
      </c>
      <c r="Q53" s="119">
        <v>0.79181812328767121</v>
      </c>
      <c r="R53" s="20">
        <f t="shared" ref="R53:R61" si="18">IF(Q53=0,"NA",IF(ISERROR(P53/Q53-1),"NA",IF((P53/Q53-1)&gt;200%,"NA",IF((P53/Q53-1)&lt;-200%,"NA",(P53/Q53-1)))))</f>
        <v>7.6544750322578015E-3</v>
      </c>
    </row>
    <row r="54" spans="2:18" ht="15.75" thickBot="1">
      <c r="B54" s="105" t="s">
        <v>0</v>
      </c>
      <c r="C54" s="113">
        <v>1058.4887029519073</v>
      </c>
      <c r="D54" s="114">
        <v>363.97342036364694</v>
      </c>
      <c r="E54" s="101">
        <f>IF(D54=0,"NA",IF(ISERROR(C54/D54-1),"NA",IF((C54/D54-1)&gt;200%,"NA",IF((C54/D54-1)&lt;-200%,"NA",(C54/D54-1)))))</f>
        <v>1.9081483529604113</v>
      </c>
      <c r="F54" s="113">
        <v>2339.3415540000001</v>
      </c>
      <c r="G54" s="114">
        <v>2126.85448</v>
      </c>
      <c r="H54" s="101">
        <f>IF(G54=0,"NA",IF(ISERROR(F54/G54-1),"NA",IF((F54/G54-1)&gt;200%,"NA",IF((F54/G54-1)&lt;-200%,"NA",(F54/G54-1)))))</f>
        <v>9.9906728926748345E-2</v>
      </c>
      <c r="I54" s="42">
        <f>IF(ISERROR(C54/F54),"NA",(C54/F54))</f>
        <v>0.45247291963074632</v>
      </c>
      <c r="J54" s="67">
        <f>IF(ISERROR(D54/G54),"NA",(D54/G54))</f>
        <v>0.17113226306091564</v>
      </c>
      <c r="K54" s="101">
        <f>IF(J54=0,"NA",IF(ISERROR(I54/J54-1),"NA",IF((I54/J54-1)&gt;200%,"NA",IF((I54/J54-1)&lt;-200%,"NA",(I54/J54-1)))))</f>
        <v>1.6439954193189488</v>
      </c>
      <c r="L54" s="26"/>
      <c r="M54" s="138">
        <v>7.2499226229582687</v>
      </c>
      <c r="N54" s="134">
        <v>2.492968632627719</v>
      </c>
      <c r="O54" s="101">
        <f>IF(N54=0,"NA",IF(ISERROR(M54/N54-1),"NA",IF((M54/N54-1)&gt;200%,"NA",IF((M54/N54-1)&lt;-200%,"NA",(M54/N54-1)))))</f>
        <v>1.9081483529604109</v>
      </c>
      <c r="P54" s="138">
        <v>16.022887356164386</v>
      </c>
      <c r="Q54" s="134">
        <v>14.567496438356164</v>
      </c>
      <c r="R54" s="21">
        <f t="shared" si="18"/>
        <v>9.9906728926748345E-2</v>
      </c>
    </row>
    <row r="55" spans="2:18" ht="15.75" customHeight="1" thickTop="1">
      <c r="B55" s="64" t="s">
        <v>4</v>
      </c>
      <c r="C55" s="111">
        <v>0</v>
      </c>
      <c r="D55" s="112">
        <v>0</v>
      </c>
      <c r="E55" s="20" t="str">
        <f>IF(D55=0,"NA",IF(ISERROR(C55/D55-1),"NA",IF((C55/D55-1)&gt;200%,"NA",IF((C55/D55-1)&lt;-200%,"NA",(C55/D55-1)))))</f>
        <v>NA</v>
      </c>
      <c r="F55" s="111">
        <v>0</v>
      </c>
      <c r="G55" s="112">
        <v>0</v>
      </c>
      <c r="H55" s="20" t="str">
        <f>IF(G55=0,"NA",IF(ISERROR(F55/G55-1),"NA",IF((F55/G55-1)&gt;200%,"NA",IF((F55/G55-1)&lt;-200%,"NA",(F55/G55-1)))))</f>
        <v>NA</v>
      </c>
      <c r="I55" s="40" t="str">
        <f>IF(ISERROR(C55/F55),"NA",(C55/F55))</f>
        <v>NA</v>
      </c>
      <c r="J55" s="65" t="str">
        <f>IF(ISERROR(D55/G55),"NA",(D55/G55))</f>
        <v>NA</v>
      </c>
      <c r="K55" s="20" t="str">
        <f>IF(J55=0,"NA",IF(ISERROR(I55/J55-1),"NA",IF((I55/J55-1)&gt;200%,"NA",IF((I55/J55-1)&lt;-200%,"NA",(I55/J55-1)))))</f>
        <v>NA</v>
      </c>
      <c r="L55" s="26"/>
      <c r="M55" s="118">
        <v>0</v>
      </c>
      <c r="N55" s="119">
        <v>0</v>
      </c>
      <c r="O55" s="20" t="str">
        <f>IF(N55=0,"NA",IF(ISERROR(M55/N55-1),"NA",IF((M55/N55-1)&gt;200%,"NA",IF((M55/N55-1)&lt;-200%,"NA",(M55/N55-1)))))</f>
        <v>NA</v>
      </c>
      <c r="P55" s="118">
        <v>0</v>
      </c>
      <c r="Q55" s="119">
        <v>0</v>
      </c>
      <c r="R55" s="20" t="str">
        <f t="shared" si="18"/>
        <v>NA</v>
      </c>
    </row>
    <row r="56" spans="2:18" ht="15" customHeight="1">
      <c r="B56" s="64" t="s">
        <v>1</v>
      </c>
      <c r="C56" s="111">
        <v>0</v>
      </c>
      <c r="D56" s="112">
        <v>0</v>
      </c>
      <c r="E56" s="20" t="str">
        <f>IF(D56=0,"NA",IF(ISERROR(C56/D56-1),"NA",IF((C56/D56-1)&gt;200%,"NA",IF((C56/D56-1)&lt;-200%,"NA",(C56/D56-1)))))</f>
        <v>NA</v>
      </c>
      <c r="F56" s="111">
        <v>0</v>
      </c>
      <c r="G56" s="112">
        <v>0</v>
      </c>
      <c r="H56" s="20" t="str">
        <f>IF(G56=0,"NA",IF(ISERROR(F56/G56-1),"NA",IF((F56/G56-1)&gt;200%,"NA",IF((F56/G56-1)&lt;-200%,"NA",(F56/G56-1)))))</f>
        <v>NA</v>
      </c>
      <c r="I56" s="40" t="str">
        <f>IF(ISERROR(C56/F56),"NA",(C56/F56))</f>
        <v>NA</v>
      </c>
      <c r="J56" s="65" t="str">
        <f>IF(ISERROR(D56/G56),"NA",(D56/G56))</f>
        <v>NA</v>
      </c>
      <c r="K56" s="20" t="str">
        <f>IF(J56=0,"NA",IF(ISERROR(I56/J56-1),"NA",IF((I56/J56-1)&gt;200%,"NA",IF((I56/J56-1)&lt;-200%,"NA",(I56/J56-1)))))</f>
        <v>NA</v>
      </c>
      <c r="L56" s="26"/>
      <c r="M56" s="118">
        <v>0</v>
      </c>
      <c r="N56" s="119">
        <v>0</v>
      </c>
      <c r="O56" s="20" t="str">
        <f>IF(N56=0,"NA",IF(ISERROR(M56/N56-1),"NA",IF((M56/N56-1)&gt;200%,"NA",IF((M56/N56-1)&lt;-200%,"NA",(M56/N56-1)))))</f>
        <v>NA</v>
      </c>
      <c r="P56" s="118">
        <v>0</v>
      </c>
      <c r="Q56" s="119">
        <v>0</v>
      </c>
      <c r="R56" s="20" t="str">
        <f t="shared" si="18"/>
        <v>NA</v>
      </c>
    </row>
    <row r="57" spans="2:18" ht="15" customHeight="1">
      <c r="B57" s="19" t="s">
        <v>2</v>
      </c>
      <c r="C57" s="111">
        <v>0</v>
      </c>
      <c r="D57" s="112">
        <v>0</v>
      </c>
      <c r="E57" s="20" t="str">
        <f>IF(D57=0,"NA",IF(ISERROR(C57/D57-1),"NA",IF((C57/D57-1)&gt;200%,"NA",IF((C57/D57-1)&lt;-200%,"NA",(C57/D57-1)))))</f>
        <v>NA</v>
      </c>
      <c r="F57" s="111">
        <v>0</v>
      </c>
      <c r="G57" s="112">
        <v>0</v>
      </c>
      <c r="H57" s="20" t="str">
        <f>IF(G57=0,"NA",IF(ISERROR(F57/G57-1),"NA",IF((F57/G57-1)&gt;200%,"NA",IF((F57/G57-1)&lt;-200%,"NA",(F57/G57-1)))))</f>
        <v>NA</v>
      </c>
      <c r="I57" s="40" t="str">
        <f>IF(ISERROR(C57/F57),"NA",(C57/F57))</f>
        <v>NA</v>
      </c>
      <c r="J57" s="65" t="str">
        <f>IF(ISERROR(D57/G57),"NA",(D57/G57))</f>
        <v>NA</v>
      </c>
      <c r="K57" s="20" t="str">
        <f>IF(J57=0,"NA",IF(ISERROR(I57/J57-1),"NA",IF((I57/J57-1)&gt;200%,"NA",IF((I57/J57-1)&lt;-200%,"NA",(I57/J57-1)))))</f>
        <v>NA</v>
      </c>
      <c r="L57" s="26"/>
      <c r="M57" s="118">
        <v>0</v>
      </c>
      <c r="N57" s="119">
        <v>0</v>
      </c>
      <c r="O57" s="20" t="str">
        <f>IF(N57=0,"NA",IF(ISERROR(M57/N57-1),"NA",IF((M57/N57-1)&gt;200%,"NA",IF((M57/N57-1)&lt;-200%,"NA",(M57/N57-1)))))</f>
        <v>NA</v>
      </c>
      <c r="P57" s="118">
        <v>0</v>
      </c>
      <c r="Q57" s="119">
        <v>0</v>
      </c>
      <c r="R57" s="20" t="str">
        <f t="shared" si="18"/>
        <v>NA</v>
      </c>
    </row>
    <row r="58" spans="2:18" ht="15" customHeight="1">
      <c r="B58" s="83" t="s">
        <v>6</v>
      </c>
      <c r="C58" s="126">
        <v>0</v>
      </c>
      <c r="D58" s="127">
        <v>0</v>
      </c>
      <c r="E58" s="32" t="str">
        <f>IF(D58=0,"NA",IF(ISERROR(C58/D58-1),"NA",IF((C58/D58-1)&gt;200%,"NA",IF((C58/D58-1)&lt;-200%,"NA",(C58/D58-1)))))</f>
        <v>NA</v>
      </c>
      <c r="F58" s="126">
        <v>0</v>
      </c>
      <c r="G58" s="127">
        <v>0</v>
      </c>
      <c r="H58" s="32" t="str">
        <f>IF(G58=0,"NA",IF(ISERROR(F58/G58-1),"NA",IF((F58/G58-1)&gt;200%,"NA",IF((F58/G58-1)&lt;-200%,"NA",(F58/G58-1)))))</f>
        <v>NA</v>
      </c>
      <c r="I58" s="46" t="str">
        <f>IF(ISERROR(C58/F58),"NA",(C58/F58))</f>
        <v>NA</v>
      </c>
      <c r="J58" s="72" t="str">
        <f>IF(ISERROR(D58/G58),"NA",(D58/G58))</f>
        <v>NA</v>
      </c>
      <c r="K58" s="32" t="str">
        <f>IF(J58=0,"NA",IF(ISERROR(I58/J58-1),"NA",IF((I58/J58-1)&gt;200%,"NA",IF((I58/J58-1)&lt;-200%,"NA",(I58/J58-1)))))</f>
        <v>NA</v>
      </c>
      <c r="L58" s="28"/>
      <c r="M58" s="130">
        <v>0</v>
      </c>
      <c r="N58" s="131">
        <v>0</v>
      </c>
      <c r="O58" s="32" t="str">
        <f>IF(N58=0,"NA",IF(ISERROR(M58/N58-1),"NA",IF((M58/N58-1)&gt;200%,"NA",IF((M58/N58-1)&lt;-200%,"NA",(M58/N58-1)))))</f>
        <v>NA</v>
      </c>
      <c r="P58" s="130">
        <v>0</v>
      </c>
      <c r="Q58" s="131">
        <v>0</v>
      </c>
      <c r="R58" s="32" t="str">
        <f t="shared" si="18"/>
        <v>NA</v>
      </c>
    </row>
    <row r="59" spans="2:18" ht="15" customHeight="1">
      <c r="B59" s="34" t="s">
        <v>35</v>
      </c>
      <c r="C59" s="128">
        <f>SUM(C53:C58)</f>
        <v>2091.5500830118349</v>
      </c>
      <c r="D59" s="129">
        <f>SUM(D53:D58)</f>
        <v>1286.5577989764934</v>
      </c>
      <c r="E59" s="38">
        <f>IF(D59=0,"NA",IF(ISERROR(C59/D59-1),"NA",IF((C59/D59-1)&gt;200%,"NA",IF((C59/D59-1)&lt;-200%,"NA",(C59/D59-1)))))</f>
        <v>0.62569461292430395</v>
      </c>
      <c r="F59" s="128">
        <f>SUM(F53:F58)</f>
        <v>2455.8318990000002</v>
      </c>
      <c r="G59" s="129">
        <f>SUM(G53:G58)</f>
        <v>2242.459926</v>
      </c>
      <c r="H59" s="38">
        <f>IF(G59=0,"NA",IF(ISERROR(F59/G59-1),"NA",IF((F59/G59-1)&gt;200%,"NA",IF((F59/G59-1)&lt;-200%,"NA",(F59/G59-1)))))</f>
        <v>9.5150852207469994E-2</v>
      </c>
      <c r="I59" s="48">
        <f>IF(ISERROR(C59/F59),"NA",(C59/F59))</f>
        <v>0.85166663233892403</v>
      </c>
      <c r="J59" s="49">
        <f>IF(ISERROR(D59/G59),"NA",(D59/G59))</f>
        <v>0.5737261050062098</v>
      </c>
      <c r="K59" s="38">
        <f>IF(J59=0,"NA",IF(ISERROR(I59/J59-1),"NA",IF((I59/J59-1)&gt;200%,"NA",IF((I59/J59-1)&lt;-200%,"NA",(I59/J59-1)))))</f>
        <v>0.48444811018265566</v>
      </c>
      <c r="L59" s="36"/>
      <c r="M59" s="132">
        <v>14.325685500081061</v>
      </c>
      <c r="N59" s="133">
        <v>8.8120397190170774</v>
      </c>
      <c r="O59" s="38">
        <f>IF(N59=0,"NA",IF(ISERROR(M59/N59-1),"NA",IF((M59/N59-1)&gt;200%,"NA",IF((M59/N59-1)&lt;-200%,"NA",(M59/N59-1)))))</f>
        <v>0.62569461292430417</v>
      </c>
      <c r="P59" s="132">
        <v>16.820766431506851</v>
      </c>
      <c r="Q59" s="133">
        <v>15.359314561643835</v>
      </c>
      <c r="R59" s="38">
        <f t="shared" si="18"/>
        <v>9.5150852207469994E-2</v>
      </c>
    </row>
    <row r="60" spans="2:18" ht="15.75" customHeight="1" thickBot="1">
      <c r="B60" s="66" t="s">
        <v>36</v>
      </c>
      <c r="C60" s="113">
        <v>0</v>
      </c>
      <c r="D60" s="114"/>
      <c r="E60" s="21" t="str">
        <f>IF(D60=0,"NA",IF(ISERROR(C60/D60-1),"NA",IF((C60/D60-1)&gt;200%,"NA",IF((C60/D60-1)&lt;-200%,"NA",(C60/D60-1)))))</f>
        <v>NA</v>
      </c>
      <c r="F60" s="113">
        <v>0</v>
      </c>
      <c r="G60" s="114"/>
      <c r="H60" s="21" t="str">
        <f>IF(G60=0,"NA",IF(ISERROR(F60/G60-1),"NA",IF((F60/G60-1)&gt;200%,"NA",IF((F60/G60-1)&lt;-200%,"NA",(F60/G60-1)))))</f>
        <v>NA</v>
      </c>
      <c r="I60" s="42" t="str">
        <f>IF(ISERROR(C60/F60),"NA",(C60/F60))</f>
        <v>NA</v>
      </c>
      <c r="J60" s="67" t="str">
        <f>IF(ISERROR(D60/G60),"NA",(D60/G60))</f>
        <v>NA</v>
      </c>
      <c r="K60" s="21" t="str">
        <f>IF(J60=0,"NA",IF(ISERROR(I60/J60-1),"NA",IF((I60/J60-1)&gt;200%,"NA",IF((I60/J60-1)&lt;-200%,"NA",(I60/J60-1)))))</f>
        <v>NA</v>
      </c>
      <c r="L60" s="26"/>
      <c r="M60" s="118">
        <v>0</v>
      </c>
      <c r="N60" s="119"/>
      <c r="O60" s="20" t="str">
        <f>IF(N60=0,"NA",IF(ISERROR(M60/N60-1),"NA",IF((M60/N60-1)&gt;200%,"NA",IF((M60/N60-1)&lt;-200%,"NA",(M60/N60-1)))))</f>
        <v>NA</v>
      </c>
      <c r="P60" s="118">
        <v>0</v>
      </c>
      <c r="Q60" s="119"/>
      <c r="R60" s="21" t="str">
        <f t="shared" si="18"/>
        <v>NA</v>
      </c>
    </row>
    <row r="61" spans="2:18" s="2" customFormat="1" ht="15.75" thickTop="1">
      <c r="B61" s="68" t="s">
        <v>7</v>
      </c>
      <c r="C61" s="115">
        <f>SUM(C59:C60)</f>
        <v>2091.5500830118349</v>
      </c>
      <c r="D61" s="117">
        <f>SUM(D59:D60)</f>
        <v>1286.5577989764934</v>
      </c>
      <c r="E61" s="23">
        <f>IF(D61=0,"NA",IF(ISERROR(C61/D61-1),"NA",IF((C61/D61-1)&gt;200%,"NA",IF((C61/D61-1)&lt;-200%,"NA",(C61/D61-1)))))</f>
        <v>0.62569461292430395</v>
      </c>
      <c r="F61" s="115">
        <f>SUM(F59:F60)</f>
        <v>2455.8318990000002</v>
      </c>
      <c r="G61" s="117">
        <f>SUM(G59:G60)</f>
        <v>2242.459926</v>
      </c>
      <c r="H61" s="99">
        <f>IF(G61=0,"NA",IF(ISERROR(F61/G61-1),"NA",IF((F61/G61-1)&gt;200%,"NA",IF((F61/G61-1)&lt;-200%,"NA",(F61/G61-1)))))</f>
        <v>9.5150852207469994E-2</v>
      </c>
      <c r="I61" s="44">
        <f>IF(ISERROR(C61/F61),"NA",(C61/F61))</f>
        <v>0.85166663233892403</v>
      </c>
      <c r="J61" s="45">
        <f>IF(ISERROR(D61/G61),"NA",(D61/G61))</f>
        <v>0.5737261050062098</v>
      </c>
      <c r="K61" s="99">
        <f>IF(J61=0,"NA",IF(ISERROR(I61/J61-1),"NA",IF((I61/J61-1)&gt;200%,"NA",IF((I61/J61-1)&lt;-200%,"NA",(I61/J61-1)))))</f>
        <v>0.48444811018265566</v>
      </c>
      <c r="L61" s="70"/>
      <c r="M61" s="120">
        <v>14.325685500081061</v>
      </c>
      <c r="N61" s="120">
        <v>8.8120397190170774</v>
      </c>
      <c r="O61" s="25">
        <f>IF(N61=0,"NA",IF(ISERROR(M61/N61-1),"NA",IF((M61/N61-1)&gt;200%,"NA",IF((M61/N61-1)&lt;-200%,"NA",(M61/N61-1)))))</f>
        <v>0.62569461292430417</v>
      </c>
      <c r="P61" s="120">
        <v>16.820766431506851</v>
      </c>
      <c r="Q61" s="120">
        <v>15.359314561643835</v>
      </c>
      <c r="R61" s="23">
        <f t="shared" si="18"/>
        <v>9.5150852207469994E-2</v>
      </c>
    </row>
    <row r="62" spans="2:18">
      <c r="L62" s="26"/>
    </row>
    <row r="63" spans="2:18">
      <c r="B63" s="73" t="s">
        <v>45</v>
      </c>
      <c r="C63" s="74" t="s">
        <v>33</v>
      </c>
      <c r="D63" s="75"/>
      <c r="E63" s="76"/>
      <c r="F63" s="74" t="s">
        <v>26</v>
      </c>
      <c r="G63" s="75"/>
      <c r="H63" s="76"/>
      <c r="I63" s="74" t="s">
        <v>34</v>
      </c>
      <c r="J63" s="51"/>
      <c r="K63" s="52"/>
      <c r="L63" s="70"/>
      <c r="M63" s="77" t="s">
        <v>28</v>
      </c>
      <c r="N63" s="75"/>
      <c r="O63" s="76"/>
      <c r="P63" s="74" t="s">
        <v>29</v>
      </c>
      <c r="Q63" s="75"/>
      <c r="R63" s="76"/>
    </row>
    <row r="64" spans="2:18" s="6" customFormat="1" ht="12.75">
      <c r="B64" s="78" t="s">
        <v>9</v>
      </c>
      <c r="C64" s="79">
        <v>2014</v>
      </c>
      <c r="D64" s="80">
        <v>2013</v>
      </c>
      <c r="E64" s="81" t="s">
        <v>31</v>
      </c>
      <c r="F64" s="79">
        <v>2014</v>
      </c>
      <c r="G64" s="80">
        <v>2013</v>
      </c>
      <c r="H64" s="81" t="s">
        <v>31</v>
      </c>
      <c r="I64" s="79">
        <v>2014</v>
      </c>
      <c r="J64" s="80">
        <v>2013</v>
      </c>
      <c r="K64" s="81" t="s">
        <v>31</v>
      </c>
      <c r="L64" s="70"/>
      <c r="M64" s="79">
        <v>2014</v>
      </c>
      <c r="N64" s="80">
        <v>2013</v>
      </c>
      <c r="O64" s="81" t="s">
        <v>31</v>
      </c>
      <c r="P64" s="79">
        <v>2014</v>
      </c>
      <c r="Q64" s="80">
        <v>2013</v>
      </c>
      <c r="R64" s="81" t="s">
        <v>31</v>
      </c>
    </row>
    <row r="65" spans="2:18">
      <c r="B65" s="64" t="s">
        <v>5</v>
      </c>
      <c r="C65" s="111">
        <f t="shared" ref="C65:D70" si="19">C41+C53</f>
        <v>73545.067791031004</v>
      </c>
      <c r="D65" s="112">
        <f t="shared" si="19"/>
        <v>226853.86955952999</v>
      </c>
      <c r="E65" s="20">
        <f>IF(D65=0,"NA",IF(ISERROR(C65/D65-1),"NA",IF((C65/D65-1)&gt;200%,"NA",IF((C65/D65-1)&lt;-200%,"NA",(C65/D65-1)))))</f>
        <v>-0.67580421734119178</v>
      </c>
      <c r="F65" s="111">
        <f t="shared" ref="F65:G70" si="20">F41+F53</f>
        <v>13073.139245999999</v>
      </c>
      <c r="G65" s="112">
        <f t="shared" si="20"/>
        <v>14502.314571000001</v>
      </c>
      <c r="H65" s="20">
        <f>IF(G65=0,"NA",IF(ISERROR(F65/G65-1),"NA",IF((F65/G65-1)&gt;200%,"NA",IF((F65/G65-1)&lt;-200%,"NA",(F65/G65-1)))))</f>
        <v>-9.854808472144827E-2</v>
      </c>
      <c r="I65" s="40">
        <f>IF(ISERROR(C65/F65),"NA",(C65/F65))</f>
        <v>5.6256623911914394</v>
      </c>
      <c r="J65" s="41">
        <f>IF(ISERROR(D65/G65),"NA",(D65/G65))</f>
        <v>15.642597493586665</v>
      </c>
      <c r="K65" s="20">
        <f>IF(J65=0,"NA",IF(ISERROR(I65/J65-1),"NA",IF((I65/J65-1)&gt;200%,"NA",IF((I65/J65-1)&lt;-200%,"NA",(I65/J65-1)))))</f>
        <v>-0.64036264479106397</v>
      </c>
      <c r="L65" s="26"/>
      <c r="M65" s="118">
        <v>503.73334103445893</v>
      </c>
      <c r="N65" s="119">
        <v>1553.7936271200685</v>
      </c>
      <c r="O65" s="20">
        <f>IF(N65=0,"NA",IF(ISERROR(M65/N65-1),"NA",IF((M65/N65-1)&gt;200%,"NA",IF((M65/N65-1)&lt;-200%,"NA",(M65/N65-1)))))</f>
        <v>-0.67580421734119178</v>
      </c>
      <c r="P65" s="118">
        <v>89.542049630136972</v>
      </c>
      <c r="Q65" s="119">
        <v>99.330921719178093</v>
      </c>
      <c r="R65" s="20">
        <f t="shared" ref="R65:R73" si="21">IF(Q65=0,"NA",IF(ISERROR(P65/Q65-1),"NA",IF((P65/Q65-1)&gt;200%,"NA",IF((P65/Q65-1)&lt;-200%,"NA",(P65/Q65-1)))))</f>
        <v>-9.8548084721448381E-2</v>
      </c>
    </row>
    <row r="66" spans="2:18">
      <c r="B66" s="64" t="s">
        <v>0</v>
      </c>
      <c r="C66" s="111">
        <f t="shared" si="19"/>
        <v>254466.12266512401</v>
      </c>
      <c r="D66" s="112">
        <f t="shared" si="19"/>
        <v>233527.87673872098</v>
      </c>
      <c r="E66" s="20">
        <f>IF(D66=0,"NA",IF(ISERROR(C66/D66-1),"NA",IF((C66/D66-1)&gt;200%,"NA",IF((C66/D66-1)&lt;-200%,"NA",(C66/D66-1)))))</f>
        <v>8.9660584504133833E-2</v>
      </c>
      <c r="F66" s="111">
        <f t="shared" si="20"/>
        <v>50442.104253000005</v>
      </c>
      <c r="G66" s="112">
        <f t="shared" si="20"/>
        <v>47355.190194000003</v>
      </c>
      <c r="H66" s="20">
        <f>IF(G66=0,"NA",IF(ISERROR(F66/G66-1),"NA",IF((F66/G66-1)&gt;200%,"NA",IF((F66/G66-1)&lt;-200%,"NA",(F66/G66-1)))))</f>
        <v>6.5186393431297507E-2</v>
      </c>
      <c r="I66" s="40">
        <f>IF(ISERROR(C66/F66),"NA",(C66/F66))</f>
        <v>5.044716639670912</v>
      </c>
      <c r="J66" s="65">
        <f>IF(ISERROR(D66/G66),"NA",(D66/G66))</f>
        <v>4.9314103856837521</v>
      </c>
      <c r="K66" s="20">
        <f>IF(J66=0,"NA",IF(ISERROR(I66/J66-1),"NA",IF((I66/J66-1)&gt;200%,"NA",IF((I66/J66-1)&lt;-200%,"NA",(I66/J66-1)))))</f>
        <v>2.29764398266461E-2</v>
      </c>
      <c r="L66" s="26"/>
      <c r="M66" s="118">
        <v>1742.9186483912604</v>
      </c>
      <c r="N66" s="119">
        <v>1599.5060050597328</v>
      </c>
      <c r="O66" s="20">
        <f>IF(N66=0,"NA",IF(ISERROR(M66/N66-1),"NA",IF((M66/N66-1)&gt;200%,"NA",IF((M66/N66-1)&lt;-200%,"NA",(M66/N66-1)))))</f>
        <v>8.9660584504133833E-2</v>
      </c>
      <c r="P66" s="118">
        <v>345.49386474657535</v>
      </c>
      <c r="Q66" s="119">
        <v>324.35061776712331</v>
      </c>
      <c r="R66" s="20">
        <f t="shared" si="21"/>
        <v>6.5186393431297285E-2</v>
      </c>
    </row>
    <row r="67" spans="2:18">
      <c r="B67" s="64" t="s">
        <v>4</v>
      </c>
      <c r="C67" s="111">
        <f t="shared" si="19"/>
        <v>140324.34937282</v>
      </c>
      <c r="D67" s="112">
        <f t="shared" si="19"/>
        <v>126792.90787399399</v>
      </c>
      <c r="E67" s="20">
        <f>IF(D67=0,"NA",IF(ISERROR(C67/D67-1),"NA",IF((C67/D67-1)&gt;200%,"NA",IF((C67/D67-1)&lt;-200%,"NA",(C67/D67-1)))))</f>
        <v>0.10672080738359169</v>
      </c>
      <c r="F67" s="111">
        <f t="shared" si="20"/>
        <v>15425.596544</v>
      </c>
      <c r="G67" s="112">
        <f t="shared" si="20"/>
        <v>15397.935071</v>
      </c>
      <c r="H67" s="20">
        <f>IF(G67=0,"NA",IF(ISERROR(F67/G67-1),"NA",IF((F67/G67-1)&gt;200%,"NA",IF((F67/G67-1)&lt;-200%,"NA",(F67/G67-1)))))</f>
        <v>1.7964404235017994E-3</v>
      </c>
      <c r="I67" s="40">
        <f>IF(ISERROR(C67/F67),"NA",(C67/F67))</f>
        <v>9.0968507423721707</v>
      </c>
      <c r="J67" s="65">
        <f>IF(ISERROR(D67/G67),"NA",(D67/G67))</f>
        <v>8.2344098276392828</v>
      </c>
      <c r="K67" s="20">
        <f>IF(J67=0,"NA",IF(ISERROR(I67/J67-1),"NA",IF((I67/J67-1)&gt;200%,"NA",IF((I67/J67-1)&lt;-200%,"NA",(I67/J67-1)))))</f>
        <v>0.10473621459039539</v>
      </c>
      <c r="L67" s="26"/>
      <c r="M67" s="118">
        <v>961.12568063575338</v>
      </c>
      <c r="N67" s="119">
        <v>868.4445744794109</v>
      </c>
      <c r="O67" s="20">
        <f>IF(N67=0,"NA",IF(ISERROR(M67/N67-1),"NA",IF((M67/N67-1)&gt;200%,"NA",IF((M67/N67-1)&lt;-200%,"NA",(M67/N67-1)))))</f>
        <v>0.10672080738359169</v>
      </c>
      <c r="P67" s="118">
        <v>105.65477084931507</v>
      </c>
      <c r="Q67" s="119">
        <v>105.46530870547946</v>
      </c>
      <c r="R67" s="20">
        <f t="shared" si="21"/>
        <v>1.7964404235017994E-3</v>
      </c>
    </row>
    <row r="68" spans="2:18">
      <c r="B68" s="64" t="s">
        <v>1</v>
      </c>
      <c r="C68" s="111">
        <f t="shared" si="19"/>
        <v>128457.73205395401</v>
      </c>
      <c r="D68" s="112">
        <f t="shared" si="19"/>
        <v>143305.04561539099</v>
      </c>
      <c r="E68" s="20">
        <f>IF(D68=0,"NA",IF(ISERROR(C68/D68-1),"NA",IF((C68/D68-1)&gt;200%,"NA",IF((C68/D68-1)&lt;-200%,"NA",(C68/D68-1)))))</f>
        <v>-0.10360635592193257</v>
      </c>
      <c r="F68" s="111">
        <f t="shared" si="20"/>
        <v>4741.8017399999999</v>
      </c>
      <c r="G68" s="112">
        <f t="shared" si="20"/>
        <v>4623.5755170000002</v>
      </c>
      <c r="H68" s="20">
        <f>IF(G68=0,"NA",IF(ISERROR(F68/G68-1),"NA",IF((F68/G68-1)&gt;200%,"NA",IF((F68/G68-1)&lt;-200%,"NA",(F68/G68-1)))))</f>
        <v>2.5570302153669733E-2</v>
      </c>
      <c r="I68" s="40">
        <f>IF(ISERROR(C68/F68),"NA",(C68/F68))</f>
        <v>27.090489880741831</v>
      </c>
      <c r="J68" s="65">
        <f>IF(ISERROR(D68/G68),"NA",(D68/G68))</f>
        <v>30.994420895362438</v>
      </c>
      <c r="K68" s="20">
        <f>IF(J68=0,"NA",IF(ISERROR(I68/J68-1),"NA",IF((I68/J68-1)&gt;200%,"NA",IF((I68/J68-1)&lt;-200%,"NA",(I68/J68-1)))))</f>
        <v>-0.12595592696506019</v>
      </c>
      <c r="L68" s="26"/>
      <c r="M68" s="118">
        <v>879.84747982160275</v>
      </c>
      <c r="N68" s="119">
        <v>981.54140832459586</v>
      </c>
      <c r="O68" s="20">
        <f>IF(N68=0,"NA",IF(ISERROR(M68/N68-1),"NA",IF((M68/N68-1)&gt;200%,"NA",IF((M68/N68-1)&lt;-200%,"NA",(M68/N68-1)))))</f>
        <v>-0.10360635592193268</v>
      </c>
      <c r="P68" s="118">
        <v>32.478094109589037</v>
      </c>
      <c r="Q68" s="119">
        <v>31.668325458904111</v>
      </c>
      <c r="R68" s="20">
        <f t="shared" si="21"/>
        <v>2.5570302153669733E-2</v>
      </c>
    </row>
    <row r="69" spans="2:18">
      <c r="B69" s="19" t="s">
        <v>2</v>
      </c>
      <c r="C69" s="111">
        <f t="shared" si="19"/>
        <v>55811.685019822005</v>
      </c>
      <c r="D69" s="112">
        <f t="shared" si="19"/>
        <v>50806.595986642002</v>
      </c>
      <c r="E69" s="20">
        <f>IF(D69=0,"NA",IF(ISERROR(C69/D69-1),"NA",IF((C69/D69-1)&gt;200%,"NA",IF((C69/D69-1)&lt;-200%,"NA",(C69/D69-1)))))</f>
        <v>9.8512583572730072E-2</v>
      </c>
      <c r="F69" s="111">
        <f t="shared" si="20"/>
        <v>5176.4810488450867</v>
      </c>
      <c r="G69" s="112">
        <f t="shared" si="20"/>
        <v>4770.7646236678029</v>
      </c>
      <c r="H69" s="20">
        <f>IF(G69=0,"NA",IF(ISERROR(F69/G69-1),"NA",IF((F69/G69-1)&gt;200%,"NA",IF((F69/G69-1)&lt;-200%,"NA",(F69/G69-1)))))</f>
        <v>8.504222219736457E-2</v>
      </c>
      <c r="I69" s="40">
        <f>IF(ISERROR(C69/F69),"NA",(C69/F69))</f>
        <v>10.781781000101223</v>
      </c>
      <c r="J69" s="65">
        <f>IF(ISERROR(D69/G69),"NA",(D69/G69))</f>
        <v>10.649570874779707</v>
      </c>
      <c r="K69" s="20">
        <f>IF(J69=0,"NA",IF(ISERROR(I69/J69-1),"NA",IF((I69/J69-1)&gt;200%,"NA",IF((I69/J69-1)&lt;-200%,"NA",(I69/J69-1)))))</f>
        <v>1.2414596501218123E-2</v>
      </c>
      <c r="L69" s="26"/>
      <c r="M69" s="118">
        <v>382.27181520426029</v>
      </c>
      <c r="N69" s="119">
        <v>347.99038347015068</v>
      </c>
      <c r="O69" s="20">
        <f>IF(N69=0,"NA",IF(ISERROR(M69/N69-1),"NA",IF((M69/N69-1)&gt;200%,"NA",IF((M69/N69-1)&lt;-200%,"NA",(M69/N69-1)))))</f>
        <v>9.8512583572730072E-2</v>
      </c>
      <c r="P69" s="118">
        <v>35.455349649623884</v>
      </c>
      <c r="Q69" s="119">
        <v>32.676470025121937</v>
      </c>
      <c r="R69" s="20">
        <f t="shared" si="21"/>
        <v>8.5042222197364792E-2</v>
      </c>
    </row>
    <row r="70" spans="2:18">
      <c r="B70" s="83" t="s">
        <v>6</v>
      </c>
      <c r="C70" s="126">
        <f t="shared" si="19"/>
        <v>277.45378295900002</v>
      </c>
      <c r="D70" s="127">
        <f>D46+D58</f>
        <v>420.74868007499998</v>
      </c>
      <c r="E70" s="32">
        <f>IF(D70=0,"NA",IF(ISERROR(C70/D70-1),"NA",IF((C70/D70-1)&gt;200%,"NA",IF((C70/D70-1)&lt;-200%,"NA",(C70/D70-1)))))</f>
        <v>-0.34057123385498711</v>
      </c>
      <c r="F70" s="126">
        <f t="shared" si="20"/>
        <v>211.88592700000001</v>
      </c>
      <c r="G70" s="127">
        <f t="shared" si="20"/>
        <v>208.18555799999999</v>
      </c>
      <c r="H70" s="32">
        <f>IF(G70=0,"NA",IF(ISERROR(F70/G70-1),"NA",IF((F70/G70-1)&gt;200%,"NA",IF((F70/G70-1)&lt;-200%,"NA",(F70/G70-1)))))</f>
        <v>1.7774378950916603E-2</v>
      </c>
      <c r="I70" s="46">
        <f>IF(ISERROR(C70/F70),"NA",(C70/F70))</f>
        <v>1.309448847723615</v>
      </c>
      <c r="J70" s="72">
        <f>IF(ISERROR(D70/G70),"NA",(D70/G70))</f>
        <v>2.0210272226231947</v>
      </c>
      <c r="K70" s="32">
        <f>IF(J70=0,"NA",IF(ISERROR(I70/J70-1),"NA",IF((I70/J70-1)&gt;200%,"NA",IF((I70/J70-1)&lt;-200%,"NA",(I70/J70-1)))))</f>
        <v>-0.35208747657341577</v>
      </c>
      <c r="L70" s="28"/>
      <c r="M70" s="130">
        <v>1.9003683764315069</v>
      </c>
      <c r="N70" s="131">
        <v>2.8818402744863012</v>
      </c>
      <c r="O70" s="32">
        <f>IF(N70=0,"NA",IF(ISERROR(M70/N70-1),"NA",IF((M70/N70-1)&gt;200%,"NA",IF((M70/N70-1)&lt;-200%,"NA",(M70/N70-1)))))</f>
        <v>-0.34057123385498711</v>
      </c>
      <c r="P70" s="130">
        <v>1.4512734726027399</v>
      </c>
      <c r="Q70" s="131">
        <v>1.4259284794520548</v>
      </c>
      <c r="R70" s="32">
        <f t="shared" si="21"/>
        <v>1.7774378950916603E-2</v>
      </c>
    </row>
    <row r="71" spans="2:18">
      <c r="B71" s="34" t="s">
        <v>35</v>
      </c>
      <c r="C71" s="128">
        <f>SUM(C65:C70)</f>
        <v>652882.41068571003</v>
      </c>
      <c r="D71" s="129">
        <f>SUM(D65:D70)</f>
        <v>781707.04445435305</v>
      </c>
      <c r="E71" s="38">
        <f>IF(D71=0,"NA",IF(ISERROR(C71/D71-1),"NA",IF((C71/D71-1)&gt;200%,"NA",IF((C71/D71-1)&lt;-200%,"NA",(C71/D71-1)))))</f>
        <v>-0.16479912095274152</v>
      </c>
      <c r="F71" s="128">
        <f>SUM(F65:F70)</f>
        <v>89071.008758845084</v>
      </c>
      <c r="G71" s="129">
        <f>SUM(G65:G70)</f>
        <v>86857.965534667805</v>
      </c>
      <c r="H71" s="38">
        <f>IF(G71=0,"NA",IF(ISERROR(F71/G71-1),"NA",IF((F71/G71-1)&gt;200%,"NA",IF((F71/G71-1)&lt;-200%,"NA",(F71/G71-1)))))</f>
        <v>2.5478874741706736E-2</v>
      </c>
      <c r="I71" s="48">
        <f>IF(ISERROR(C71/F71),"NA",(C71/F71))</f>
        <v>7.3299092463784001</v>
      </c>
      <c r="J71" s="49">
        <f>IF(ISERROR(D71/G71),"NA",(D71/G71))</f>
        <v>8.9998313872819029</v>
      </c>
      <c r="K71" s="38">
        <f>IF(J71=0,"NA",IF(ISERROR(I71/J71-1),"NA",IF((I71/J71-1)&gt;200%,"NA",IF((I71/J71-1)&lt;-200%,"NA",(I71/J71-1)))))</f>
        <v>-0.1855503807841723</v>
      </c>
      <c r="L71" s="36"/>
      <c r="M71" s="132">
        <v>4471.7973334637672</v>
      </c>
      <c r="N71" s="133">
        <v>5354.1578387284453</v>
      </c>
      <c r="O71" s="38">
        <f>IF(N71=0,"NA",IF(ISERROR(M71/N71-1),"NA",IF((M71/N71-1)&gt;200%,"NA",IF((M71/N71-1)&lt;-200%,"NA",(M71/N71-1)))))</f>
        <v>-0.16479912095274152</v>
      </c>
      <c r="P71" s="132">
        <v>610.0754024578431</v>
      </c>
      <c r="Q71" s="133">
        <v>594.91757215525888</v>
      </c>
      <c r="R71" s="38">
        <f t="shared" si="21"/>
        <v>2.5478874741706958E-2</v>
      </c>
    </row>
    <row r="72" spans="2:18" ht="15.75" thickBot="1">
      <c r="B72" s="66" t="s">
        <v>36</v>
      </c>
      <c r="C72" s="113">
        <f>C48+C60</f>
        <v>377079.37219616398</v>
      </c>
      <c r="D72" s="114">
        <f>D48+D60</f>
        <v>0</v>
      </c>
      <c r="E72" s="101" t="str">
        <f>IF(D72=0,"NA",IF(ISERROR(C72/D72-1),"NA",IF((C72/D72-1)&gt;200%,"NA",IF((C72/D72-1)&lt;-200%,"NA",(C72/D72-1)))))</f>
        <v>NA</v>
      </c>
      <c r="F72" s="113">
        <f>F48+F60</f>
        <v>73089.854969738284</v>
      </c>
      <c r="G72" s="114">
        <f>G48+G60</f>
        <v>0</v>
      </c>
      <c r="H72" s="101" t="str">
        <f>IF(G72=0,"NA",IF(ISERROR(F72/G72-1),"NA",IF((F72/G72-1)&gt;200%,"NA",IF((F72/G72-1)&lt;-200%,"NA",(F72/G72-1)))))</f>
        <v>NA</v>
      </c>
      <c r="I72" s="42">
        <f>IF(ISERROR(C72/F72),"NA",(C72/F72))</f>
        <v>5.1591205421366322</v>
      </c>
      <c r="J72" s="109" t="str">
        <f>IF(ISERROR(D72/G72),"NA",(D72/G72))</f>
        <v>NA</v>
      </c>
      <c r="K72" s="101" t="str">
        <f>IF(J72=0,"NA",IF(ISERROR(I72/J72-1),"NA",IF((I72/J72-1)&gt;200%,"NA",IF((I72/J72-1)&lt;-200%,"NA",(I72/J72-1)))))</f>
        <v>NA</v>
      </c>
      <c r="L72" s="26"/>
      <c r="M72" s="118">
        <v>2582.735426001123</v>
      </c>
      <c r="N72" s="119">
        <v>0</v>
      </c>
      <c r="O72" s="96" t="str">
        <f>IF(N72=0,"NA",IF(ISERROR(M72/N72-1),"NA",IF((M72/N72-1)&gt;200%,"NA",IF((M72/N72-1)&lt;-200%,"NA",(M72/N72-1)))))</f>
        <v>NA</v>
      </c>
      <c r="P72" s="118">
        <v>500.61544499820741</v>
      </c>
      <c r="Q72" s="134">
        <v>0</v>
      </c>
      <c r="R72" s="101" t="str">
        <f t="shared" si="21"/>
        <v>NA</v>
      </c>
    </row>
    <row r="73" spans="2:18" s="2" customFormat="1" ht="15.75" thickTop="1">
      <c r="B73" s="68" t="s">
        <v>7</v>
      </c>
      <c r="C73" s="115">
        <f>SUM(C71:C72)</f>
        <v>1029961.782881874</v>
      </c>
      <c r="D73" s="117">
        <f>SUM(D71:D72)</f>
        <v>781707.04445435305</v>
      </c>
      <c r="E73" s="23">
        <f>IF(D73=0,"NA",IF(ISERROR(C73/D73-1),"NA",IF((C73/D73-1)&gt;200%,"NA",IF((C73/D73-1)&lt;-200%,"NA",(C73/D73-1)))))</f>
        <v>0.31758027535853617</v>
      </c>
      <c r="F73" s="115">
        <f>SUM(F71:F72)</f>
        <v>162160.86372858338</v>
      </c>
      <c r="G73" s="117">
        <f>SUM(G71:G72)</f>
        <v>86857.965534667805</v>
      </c>
      <c r="H73" s="23">
        <f>IF(G73=0,"NA",IF(ISERROR(F73/G73-1),"NA",IF((F73/G73-1)&gt;200%,"NA",IF((F73/G73-1)&lt;-200%,"NA",(F73/G73-1)))))</f>
        <v>0.86696594526911608</v>
      </c>
      <c r="I73" s="44">
        <f>IF(ISERROR(C73/F73),"NA",(C73/F73))</f>
        <v>6.3514818507983017</v>
      </c>
      <c r="J73" s="45">
        <f>IF(ISERROR(D73/G73),"NA",(D73/G73))</f>
        <v>8.9998313872819029</v>
      </c>
      <c r="K73" s="23">
        <f>IF(J73=0,"NA",IF(ISERROR(I73/J73-1),"NA",IF((I73/J73-1)&gt;200%,"NA",IF((I73/J73-1)&lt;-200%,"NA",(I73/J73-1)))))</f>
        <v>-0.29426657261891731</v>
      </c>
      <c r="L73" s="70"/>
      <c r="M73" s="120">
        <v>7054.5327594648907</v>
      </c>
      <c r="N73" s="120">
        <v>5354.1578387284453</v>
      </c>
      <c r="O73" s="25">
        <f>IF(N73=0,"NA",IF(ISERROR(M73/N73-1),"NA",IF((M73/N73-1)&gt;200%,"NA",IF((M73/N73-1)&lt;-200%,"NA",(M73/N73-1)))))</f>
        <v>0.31758027535853639</v>
      </c>
      <c r="P73" s="120">
        <v>1110.6908474560505</v>
      </c>
      <c r="Q73" s="120">
        <v>594.91757215525888</v>
      </c>
      <c r="R73" s="23">
        <f t="shared" si="21"/>
        <v>0.86696594526911608</v>
      </c>
    </row>
    <row r="74" spans="2:18" s="2" customFormat="1">
      <c r="B74" s="69"/>
      <c r="C74" s="4"/>
      <c r="D74" s="4"/>
      <c r="E74" s="13"/>
      <c r="F74" s="4"/>
      <c r="G74" s="4"/>
      <c r="H74" s="13"/>
      <c r="I74" s="50"/>
      <c r="J74" s="49"/>
      <c r="K74" s="13"/>
      <c r="L74" s="82"/>
      <c r="M74" s="37"/>
      <c r="N74" s="37"/>
      <c r="O74" s="13"/>
      <c r="P74" s="37"/>
      <c r="Q74" s="37"/>
      <c r="R74" s="13"/>
    </row>
    <row r="76" spans="2:18">
      <c r="B76" s="84" t="s">
        <v>27</v>
      </c>
      <c r="C76" s="85" t="s">
        <v>33</v>
      </c>
      <c r="D76" s="86"/>
      <c r="E76" s="87"/>
      <c r="F76" s="85" t="s">
        <v>26</v>
      </c>
      <c r="G76" s="86"/>
      <c r="H76" s="87"/>
      <c r="I76" s="85" t="s">
        <v>34</v>
      </c>
      <c r="J76" s="88"/>
      <c r="K76" s="89"/>
      <c r="L76" s="90"/>
      <c r="M76" s="91" t="s">
        <v>28</v>
      </c>
      <c r="N76" s="86"/>
      <c r="O76" s="87"/>
      <c r="P76" s="85" t="s">
        <v>29</v>
      </c>
      <c r="Q76" s="86"/>
      <c r="R76" s="87"/>
    </row>
    <row r="77" spans="2:18">
      <c r="B77" s="84" t="s">
        <v>9</v>
      </c>
      <c r="C77" s="92">
        <v>2014</v>
      </c>
      <c r="D77" s="93">
        <v>2013</v>
      </c>
      <c r="E77" s="94" t="s">
        <v>31</v>
      </c>
      <c r="F77" s="92">
        <v>2014</v>
      </c>
      <c r="G77" s="93">
        <v>2013</v>
      </c>
      <c r="H77" s="94" t="s">
        <v>31</v>
      </c>
      <c r="I77" s="92">
        <v>2014</v>
      </c>
      <c r="J77" s="93">
        <v>2013</v>
      </c>
      <c r="K77" s="94" t="s">
        <v>31</v>
      </c>
      <c r="L77" s="90"/>
      <c r="M77" s="92">
        <v>2014</v>
      </c>
      <c r="N77" s="93">
        <v>2013</v>
      </c>
      <c r="O77" s="94" t="s">
        <v>31</v>
      </c>
      <c r="P77" s="92">
        <v>2014</v>
      </c>
      <c r="Q77" s="93">
        <v>2013</v>
      </c>
      <c r="R77" s="94" t="s">
        <v>31</v>
      </c>
    </row>
    <row r="78" spans="2:18">
      <c r="B78" s="64" t="s">
        <v>5</v>
      </c>
      <c r="C78" s="111">
        <f t="shared" ref="C78:D82" si="22">C29+C65</f>
        <v>755260.94848303113</v>
      </c>
      <c r="D78" s="110">
        <f t="shared" si="22"/>
        <v>844289.9924095301</v>
      </c>
      <c r="E78" s="20">
        <f>IF(D78=0,"NA",IF(ISERROR(C78/D78-1),"NA",IF((C78/D78-1)&gt;200%,"NA",IF((C78/D78-1)&lt;-200%,"NA",(C78/D78-1)))))</f>
        <v>-0.10544841787407411</v>
      </c>
      <c r="F78" s="143">
        <f t="shared" ref="F78:G82" si="23">F29+F65</f>
        <v>86132.718576000014</v>
      </c>
      <c r="G78" s="144">
        <f t="shared" si="23"/>
        <v>81848.872262999997</v>
      </c>
      <c r="H78" s="20">
        <f>IF(G78=0,"NA",IF(ISERROR(F78/G78-1),"NA",IF((F78/G78-1)&gt;200%,"NA",IF((F78/G78-1)&lt;-200%,"NA",(F78/G78-1)))))</f>
        <v>5.2338489151505962E-2</v>
      </c>
      <c r="I78" s="40">
        <f>IF(ISERROR(C78/F78),"NA",(C78/F78))</f>
        <v>8.7685720475270905</v>
      </c>
      <c r="J78" s="41">
        <f>IF(ISERROR(D78/G78),"NA",(D78/G78))</f>
        <v>10.315230608146004</v>
      </c>
      <c r="K78" s="20">
        <f>IF(J78=0,"NA",IF(ISERROR(I78/J78-1),"NA",IF((I78/J78-1)&gt;200%,"NA",IF((I78/J78-1)&lt;-200%,"NA",(I78/J78-1)))))</f>
        <v>-0.14993931007199268</v>
      </c>
      <c r="L78" s="26"/>
      <c r="M78" s="118">
        <v>5173.0201950892542</v>
      </c>
      <c r="N78" s="119">
        <v>5782.808167188562</v>
      </c>
      <c r="O78" s="20">
        <f>IF(N78=0,"NA",IF(ISERROR(M78/N78-1),"NA",IF((M78/N78-1)&gt;200%,"NA",IF((M78/N78-1)&lt;-200%,"NA",(M78/N78-1)))))</f>
        <v>-0.10544841787407411</v>
      </c>
      <c r="P78" s="118">
        <v>589.95012723287675</v>
      </c>
      <c r="Q78" s="119">
        <v>560.60871413013695</v>
      </c>
      <c r="R78" s="20">
        <f t="shared" ref="R78:R87" si="24">IF(Q78=0,"NA",IF(ISERROR(P78/Q78-1),"NA",IF((P78/Q78-1)&gt;200%,"NA",IF((P78/Q78-1)&lt;-200%,"NA",(P78/Q78-1)))))</f>
        <v>5.233848915150574E-2</v>
      </c>
    </row>
    <row r="79" spans="2:18">
      <c r="B79" s="64" t="s">
        <v>0</v>
      </c>
      <c r="C79" s="111">
        <f t="shared" si="22"/>
        <v>574048.175715124</v>
      </c>
      <c r="D79" s="112">
        <f t="shared" si="22"/>
        <v>525862.39079626394</v>
      </c>
      <c r="E79" s="20">
        <f>IF(D79=0,"NA",IF(ISERROR(C79/D79-1),"NA",IF((C79/D79-1)&gt;200%,"NA",IF((C79/D79-1)&lt;-200%,"NA",(C79/D79-1)))))</f>
        <v>9.1631928356574077E-2</v>
      </c>
      <c r="F79" s="143">
        <f t="shared" si="23"/>
        <v>133750.78088199999</v>
      </c>
      <c r="G79" s="108">
        <f t="shared" si="23"/>
        <v>123288.10760600001</v>
      </c>
      <c r="H79" s="20">
        <f>IF(G79=0,"NA",IF(ISERROR(F79/G79-1),"NA",IF((F79/G79-1)&gt;200%,"NA",IF((F79/G79-1)&lt;-200%,"NA",(F79/G79-1)))))</f>
        <v>8.4863605088629113E-2</v>
      </c>
      <c r="I79" s="40">
        <f>IF(ISERROR(C79/F79),"NA",(C79/F79))</f>
        <v>4.2919239194690837</v>
      </c>
      <c r="J79" s="65">
        <f>IF(ISERROR(D79/G79),"NA",(D79/G79))</f>
        <v>4.2653131839511831</v>
      </c>
      <c r="K79" s="20">
        <f>IF(J79=0,"NA",IF(ISERROR(I79/J79-1),"NA",IF((I79/J79-1)&gt;200%,"NA",IF((I79/J79-1)&lt;-200%,"NA",(I79/J79-1)))))</f>
        <v>6.2388702470963509E-3</v>
      </c>
      <c r="L79" s="26"/>
      <c r="M79" s="118">
        <v>3931.8368199666029</v>
      </c>
      <c r="N79" s="119">
        <v>3601.7971972346845</v>
      </c>
      <c r="O79" s="20">
        <f>IF(N79=0,"NA",IF(ISERROR(M79/N79-1),"NA",IF((M79/N79-1)&gt;200%,"NA",IF((M79/N79-1)&lt;-200%,"NA",(M79/N79-1)))))</f>
        <v>9.1631928356574299E-2</v>
      </c>
      <c r="P79" s="118">
        <v>916.10123891780813</v>
      </c>
      <c r="Q79" s="119">
        <v>844.4390931917809</v>
      </c>
      <c r="R79" s="20">
        <f t="shared" si="24"/>
        <v>8.4863605088628891E-2</v>
      </c>
    </row>
    <row r="80" spans="2:18">
      <c r="B80" s="64" t="s">
        <v>4</v>
      </c>
      <c r="C80" s="139">
        <f t="shared" si="22"/>
        <v>481235.09862482001</v>
      </c>
      <c r="D80" s="112">
        <f t="shared" si="22"/>
        <v>447831.95483381493</v>
      </c>
      <c r="E80" s="20">
        <f>IF(D80=0,"NA",IF(ISERROR(C80/D80-1),"NA",IF((C80/D80-1)&gt;200%,"NA",IF((C80/D80-1)&lt;-200%,"NA",(C80/D80-1)))))</f>
        <v>7.4588567051675936E-2</v>
      </c>
      <c r="F80" s="143">
        <f t="shared" si="23"/>
        <v>44380.217765000001</v>
      </c>
      <c r="G80" s="108">
        <f t="shared" si="23"/>
        <v>42969.601672000004</v>
      </c>
      <c r="H80" s="20">
        <f>IF(G80=0,"NA",IF(ISERROR(F80/G80-1),"NA",IF((F80/G80-1)&gt;200%,"NA",IF((F80/G80-1)&lt;-200%,"NA",(F80/G80-1)))))</f>
        <v>3.2828232939361657E-2</v>
      </c>
      <c r="I80" s="40">
        <f>IF(ISERROR(C80/F80),"NA",(C80/F80))</f>
        <v>10.843459605652072</v>
      </c>
      <c r="J80" s="65">
        <f>IF(ISERROR(D80/G80),"NA",(D80/G80))</f>
        <v>10.422064375933759</v>
      </c>
      <c r="K80" s="20">
        <f>IF(J80=0,"NA",IF(ISERROR(I80/J80-1),"NA",IF((I80/J80-1)&gt;200%,"NA",IF((I80/J80-1)&lt;-200%,"NA",(I80/J80-1)))))</f>
        <v>4.0432990482325293E-2</v>
      </c>
      <c r="L80" s="26"/>
      <c r="M80" s="118">
        <v>3296.1308124987672</v>
      </c>
      <c r="N80" s="119">
        <v>3067.3421563959928</v>
      </c>
      <c r="O80" s="20">
        <f>IF(N80=0,"NA",IF(ISERROR(M80/N80-1),"NA",IF((M80/N80-1)&gt;200%,"NA",IF((M80/N80-1)&lt;-200%,"NA",(M80/N80-1)))))</f>
        <v>7.4588567051675936E-2</v>
      </c>
      <c r="P80" s="118">
        <v>303.97409428082193</v>
      </c>
      <c r="Q80" s="119">
        <v>294.31234021917811</v>
      </c>
      <c r="R80" s="20">
        <f t="shared" si="24"/>
        <v>3.2828232939361657E-2</v>
      </c>
    </row>
    <row r="81" spans="2:18">
      <c r="B81" s="64" t="s">
        <v>1</v>
      </c>
      <c r="C81" s="139">
        <f t="shared" si="22"/>
        <v>374045.89716295397</v>
      </c>
      <c r="D81" s="112">
        <f t="shared" si="22"/>
        <v>397492.22809639102</v>
      </c>
      <c r="E81" s="20">
        <f>IF(D81=0,"NA",IF(ISERROR(C81/D81-1),"NA",IF((C81/D81-1)&gt;200%,"NA",IF((C81/D81-1)&lt;-200%,"NA",(C81/D81-1)))))</f>
        <v>-5.8985633620366906E-2</v>
      </c>
      <c r="F81" s="143">
        <f t="shared" si="23"/>
        <v>18838.253636999998</v>
      </c>
      <c r="G81" s="108">
        <f t="shared" si="23"/>
        <v>18795.286192000003</v>
      </c>
      <c r="H81" s="20">
        <f>IF(G81=0,"NA",IF(ISERROR(F81/G81-1),"NA",IF((F81/G81-1)&gt;200%,"NA",IF((F81/G81-1)&lt;-200%,"NA",(F81/G81-1)))))</f>
        <v>2.2860755915641295E-3</v>
      </c>
      <c r="I81" s="40">
        <f>IF(ISERROR(C81/F81),"NA",(C81/F81))</f>
        <v>19.855656706325192</v>
      </c>
      <c r="J81" s="65">
        <f>IF(ISERROR(D81/G81),"NA",(D81/G81))</f>
        <v>21.148506281621771</v>
      </c>
      <c r="K81" s="20">
        <f>IF(J81=0,"NA",IF(ISERROR(I81/J81-1),"NA",IF((I81/J81-1)&gt;200%,"NA",IF((I81/J81-1)&lt;-200%,"NA",(I81/J81-1)))))</f>
        <v>-6.1131956937312215E-2</v>
      </c>
      <c r="L81" s="26"/>
      <c r="M81" s="118">
        <v>2561.9581997462601</v>
      </c>
      <c r="N81" s="119">
        <v>2722.5495075095273</v>
      </c>
      <c r="O81" s="20">
        <f>IF(N81=0,"NA",IF(ISERROR(M81/N81-1),"NA",IF((M81/N81-1)&gt;200%,"NA",IF((M81/N81-1)&lt;-200%,"NA",(M81/N81-1)))))</f>
        <v>-5.8985633620366906E-2</v>
      </c>
      <c r="P81" s="118">
        <v>129.0291345</v>
      </c>
      <c r="Q81" s="119">
        <v>128.73483693150686</v>
      </c>
      <c r="R81" s="20">
        <f t="shared" si="24"/>
        <v>2.2860755915643516E-3</v>
      </c>
    </row>
    <row r="82" spans="2:18">
      <c r="B82" s="19" t="s">
        <v>2</v>
      </c>
      <c r="C82" s="139">
        <f t="shared" si="22"/>
        <v>262445.83034882206</v>
      </c>
      <c r="D82" s="112">
        <f t="shared" si="22"/>
        <v>235648.791833642</v>
      </c>
      <c r="E82" s="20">
        <f>IF(D82=0,"NA",IF(ISERROR(C82/D82-1),"NA",IF((C82/D82-1)&gt;200%,"NA",IF((C82/D82-1)&lt;-200%,"NA",(C82/D82-1)))))</f>
        <v>0.11371600213464128</v>
      </c>
      <c r="F82" s="143">
        <f t="shared" si="23"/>
        <v>33110.726963845089</v>
      </c>
      <c r="G82" s="108">
        <f t="shared" si="23"/>
        <v>29414.984530667803</v>
      </c>
      <c r="H82" s="20">
        <f>IF(G82=0,"NA",IF(ISERROR(F82/G82-1),"NA",IF((F82/G82-1)&gt;200%,"NA",IF((F82/G82-1)&lt;-200%,"NA",(F82/G82-1)))))</f>
        <v>0.12564148824637789</v>
      </c>
      <c r="I82" s="40">
        <f>IF(ISERROR(C82/F82),"NA",(C82/F82))</f>
        <v>7.9263083119678113</v>
      </c>
      <c r="J82" s="65">
        <f>IF(ISERROR(D82/G82),"NA",(D82/G82))</f>
        <v>8.0111819058737446</v>
      </c>
      <c r="K82" s="20">
        <f>IF(J82=0,"NA",IF(ISERROR(I82/J82-1),"NA",IF((I82/J82-1)&gt;200%,"NA",IF((I82/J82-1)&lt;-200%,"NA",(I82/J82-1)))))</f>
        <v>-1.0594391052798913E-2</v>
      </c>
      <c r="L82" s="26"/>
      <c r="M82" s="118">
        <v>1797.5741804713839</v>
      </c>
      <c r="N82" s="119">
        <v>1614.0328207783698</v>
      </c>
      <c r="O82" s="20">
        <f>IF(N82=0,"NA",IF(ISERROR(M82/N82-1),"NA",IF((M82/N82-1)&gt;200%,"NA",IF((M82/N82-1)&lt;-200%,"NA",(M82/N82-1)))))</f>
        <v>0.11371600213464128</v>
      </c>
      <c r="P82" s="118">
        <v>226.78580112222664</v>
      </c>
      <c r="Q82" s="119">
        <v>201.47249678539592</v>
      </c>
      <c r="R82" s="20">
        <f t="shared" si="24"/>
        <v>0.12564148824637789</v>
      </c>
    </row>
    <row r="83" spans="2:18">
      <c r="B83" s="64" t="s">
        <v>3</v>
      </c>
      <c r="C83" s="139">
        <f>C34</f>
        <v>114744.25481799999</v>
      </c>
      <c r="D83" s="112">
        <f>D34</f>
        <v>114030.81035000001</v>
      </c>
      <c r="E83" s="20">
        <f>IF(D83=0,"NA",IF(ISERROR(C83/D83-1),"NA",IF((C83/D83-1)&gt;200%,"NA",IF((C83/D83-1)&lt;-200%,"NA",(C83/D83-1)))))</f>
        <v>6.2565938609939753E-3</v>
      </c>
      <c r="F83" s="143">
        <f>F34</f>
        <v>44017.446590000007</v>
      </c>
      <c r="G83" s="108">
        <f>G34</f>
        <v>44709.039850999994</v>
      </c>
      <c r="H83" s="20">
        <f>IF(G83=0,"NA",IF(ISERROR(F83/G83-1),"NA",IF((F83/G83-1)&gt;200%,"NA",IF((F83/G83-1)&lt;-200%,"NA",(F83/G83-1)))))</f>
        <v>-1.5468756728053923E-2</v>
      </c>
      <c r="I83" s="40">
        <f>IF(ISERROR(C83/F83),"NA",(C83/F83))</f>
        <v>2.6067903458095607</v>
      </c>
      <c r="J83" s="65">
        <f>IF(ISERROR(D83/G83),"NA",(D83/G83))</f>
        <v>2.5505090409014795</v>
      </c>
      <c r="K83" s="20">
        <f>IF(J83=0,"NA",IF(ISERROR(I83/J83-1),"NA",IF((I83/J83-1)&gt;200%,"NA",IF((I83/J83-1)&lt;-200%,"NA",(I83/J83-1)))))</f>
        <v>2.2066694924629093E-2</v>
      </c>
      <c r="L83" s="27"/>
      <c r="M83" s="118">
        <v>785.91955354794516</v>
      </c>
      <c r="N83" s="119">
        <v>781.0329476027398</v>
      </c>
      <c r="O83" s="20">
        <f>IF(N83=0,"NA",IF(ISERROR(M83/N83-1),"NA",IF((M83/N83-1)&gt;200%,"NA",IF((M83/N83-1)&lt;-200%,"NA",(M83/N83-1)))))</f>
        <v>6.2565938609939753E-3</v>
      </c>
      <c r="P83" s="118">
        <v>301.4893602054795</v>
      </c>
      <c r="Q83" s="119">
        <v>306.22630034931501</v>
      </c>
      <c r="R83" s="20">
        <f t="shared" si="24"/>
        <v>-1.5468756728053923E-2</v>
      </c>
    </row>
    <row r="84" spans="2:18">
      <c r="B84" s="71" t="s">
        <v>6</v>
      </c>
      <c r="C84" s="140">
        <f>C35+C70</f>
        <v>63531.475436924979</v>
      </c>
      <c r="D84" s="127">
        <f>D35+D70</f>
        <v>47420.318545074995</v>
      </c>
      <c r="E84" s="32">
        <f>IF(D84=0,"NA",IF(ISERROR(C84/D84-1),"NA",IF((C84/D84-1)&gt;200%,"NA",IF((C84/D84-1)&lt;-200%,"NA",(C84/D84-1)))))</f>
        <v>0.33975218611270308</v>
      </c>
      <c r="F84" s="145">
        <f>F35+F70</f>
        <v>4580.0018990000008</v>
      </c>
      <c r="G84" s="146">
        <f>G35+G70</f>
        <v>3853.2264400000004</v>
      </c>
      <c r="H84" s="32">
        <f>IF(G84=0,"NA",IF(ISERROR(F84/G84-1),"NA",IF((F84/G84-1)&gt;200%,"NA",IF((F84/G84-1)&lt;-200%,"NA",(F84/G84-1)))))</f>
        <v>0.18861478044877122</v>
      </c>
      <c r="I84" s="46">
        <f>IF(ISERROR(C84/F84),"NA",(C84/F84))</f>
        <v>13.871495435579725</v>
      </c>
      <c r="J84" s="72">
        <f>IF(ISERROR(D84/G84),"NA",(D84/G84))</f>
        <v>12.306652433609635</v>
      </c>
      <c r="K84" s="32">
        <f>IF(J84=0,"NA",IF(ISERROR(I84/J84-1),"NA",IF((I84/J84-1)&gt;200%,"NA",IF((I84/J84-1)&lt;-200%,"NA",(I84/J84-1)))))</f>
        <v>0.12715423714222096</v>
      </c>
      <c r="L84" s="29"/>
      <c r="M84" s="130">
        <v>435.14709203373275</v>
      </c>
      <c r="N84" s="131">
        <v>324.79670236352734</v>
      </c>
      <c r="O84" s="32">
        <f>IF(N84=0,"NA",IF(ISERROR(M84/N84-1),"NA",IF((M84/N84-1)&gt;200%,"NA",IF((M84/N84-1)&lt;-200%,"NA",(M84/N84-1)))))</f>
        <v>0.33975218611270308</v>
      </c>
      <c r="P84" s="130">
        <v>31.369876020547949</v>
      </c>
      <c r="Q84" s="131">
        <v>26.391961917808221</v>
      </c>
      <c r="R84" s="32">
        <f t="shared" si="24"/>
        <v>0.18861478044877122</v>
      </c>
    </row>
    <row r="85" spans="2:18">
      <c r="B85" s="39" t="s">
        <v>35</v>
      </c>
      <c r="C85" s="141">
        <f>SUM(C78:C84)</f>
        <v>2625311.6805896759</v>
      </c>
      <c r="D85" s="142">
        <f t="shared" ref="D85" si="25">SUM(D78:D84)</f>
        <v>2612576.4868647167</v>
      </c>
      <c r="E85" s="38">
        <f>IF(D85=0,"NA",IF(ISERROR(C85/D85-1),"NA",IF((C85/D85-1)&gt;200%,"NA",IF((C85/D85-1)&lt;-200%,"NA",(C85/D85-1)))))</f>
        <v>4.8745725872478829E-3</v>
      </c>
      <c r="F85" s="15">
        <f>SUM(F78:F84)</f>
        <v>364810.14631284511</v>
      </c>
      <c r="G85" s="15">
        <f t="shared" ref="G85" si="26">SUM(G78:G84)</f>
        <v>344879.11855466786</v>
      </c>
      <c r="H85" s="38">
        <f>IF(G85=0,"NA",IF(ISERROR(F85/G85-1),"NA",IF((F85/G85-1)&gt;200%,"NA",IF((F85/G85-1)&lt;-200%,"NA",(F85/G85-1)))))</f>
        <v>5.7791343940175155E-2</v>
      </c>
      <c r="I85" s="48">
        <f>IF(ISERROR(C85/F85),"NA",(C85/F85))</f>
        <v>7.1963779163596078</v>
      </c>
      <c r="J85" s="49">
        <f>IF(ISERROR(D85/G85),"NA",(D85/G85))</f>
        <v>7.5753397242883205</v>
      </c>
      <c r="K85" s="35">
        <f>IF(J85=0,"NA",IF(ISERROR(I85/J85-1),"NA",IF((I85/J85-1)&gt;200%,"NA",IF((I85/J85-1)&lt;-200%,"NA",(I85/J85-1)))))</f>
        <v>-5.0025717884792931E-2</v>
      </c>
      <c r="L85" s="14"/>
      <c r="M85" s="132">
        <v>17981.586853353943</v>
      </c>
      <c r="N85" s="133">
        <v>17894.359499073402</v>
      </c>
      <c r="O85" s="38">
        <f>IF(N85=0,"NA",IF(ISERROR(M85/N85-1),"NA",IF((M85/N85-1)&gt;200%,"NA",IF((M85/N85-1)&lt;-200%,"NA",(M85/N85-1)))))</f>
        <v>4.8745725872478829E-3</v>
      </c>
      <c r="P85" s="132">
        <v>2498.6996322797609</v>
      </c>
      <c r="Q85" s="133">
        <v>2362.1857435251222</v>
      </c>
      <c r="R85" s="35">
        <f t="shared" si="24"/>
        <v>5.7791343940175155E-2</v>
      </c>
    </row>
    <row r="86" spans="2:18" ht="15.75" thickBot="1">
      <c r="B86" s="66" t="s">
        <v>36</v>
      </c>
      <c r="C86" s="138">
        <f>C72</f>
        <v>377079.37219616398</v>
      </c>
      <c r="D86" s="114">
        <f>D72</f>
        <v>0</v>
      </c>
      <c r="E86" s="101" t="str">
        <f>IF(D86=0,"NA",IF(ISERROR(C86/D86-1),"NA",IF((C86/D86-1)&gt;200%,"NA",IF((C86/D86-1)&lt;-200%,"NA",(C86/D86-1)))))</f>
        <v>NA</v>
      </c>
      <c r="F86" s="147">
        <f>F72</f>
        <v>73089.854969738284</v>
      </c>
      <c r="G86" s="148">
        <f>G72</f>
        <v>0</v>
      </c>
      <c r="H86" s="101" t="str">
        <f>IF(G86=0,"NA",IF(ISERROR(F86/G86-1),"NA",IF((F86/G86-1)&gt;200%,"NA",IF((F86/G86-1)&lt;-200%,"NA",(F86/G86-1)))))</f>
        <v>NA</v>
      </c>
      <c r="I86" s="42">
        <f>IF(ISERROR(C86/F86),"NA",(C86/F86))</f>
        <v>5.1591205421366322</v>
      </c>
      <c r="J86" s="109" t="str">
        <f>IF(ISERROR(D86/G86),"NA",(D86/G86))</f>
        <v>NA</v>
      </c>
      <c r="K86" s="101" t="str">
        <f>IF(J86=0,"NA",IF(ISERROR(I86/J86-1),"NA",IF((I86/J86-1)&gt;200%,"NA",IF((I86/J86-1)&lt;-200%,"NA",(I86/J86-1)))))</f>
        <v>NA</v>
      </c>
      <c r="L86" s="27"/>
      <c r="M86" s="138">
        <v>2582.735426001123</v>
      </c>
      <c r="N86" s="134">
        <v>0</v>
      </c>
      <c r="O86" s="101" t="str">
        <f>IF(N86=0,"NA",IF(ISERROR(M86/N86-1),"NA",IF((M86/N86-1)&gt;200%,"NA",IF((M86/N86-1)&lt;-200%,"NA",(M86/N86-1)))))</f>
        <v>NA</v>
      </c>
      <c r="P86" s="138">
        <v>500.61544499820741</v>
      </c>
      <c r="Q86" s="134">
        <v>0</v>
      </c>
      <c r="R86" s="101" t="str">
        <f t="shared" si="24"/>
        <v>NA</v>
      </c>
    </row>
    <row r="87" spans="2:18" s="2" customFormat="1" ht="15.75" thickTop="1">
      <c r="B87" s="68" t="s">
        <v>7</v>
      </c>
      <c r="C87" s="115">
        <f>SUM(C85:C86)</f>
        <v>3002391.0527858399</v>
      </c>
      <c r="D87" s="117">
        <f>SUM(D85:D86)</f>
        <v>2612576.4868647167</v>
      </c>
      <c r="E87" s="23">
        <f>IF(D87=0,"NA",IF(ISERROR(C87/D87-1),"NA",IF((C87/D87-1)&gt;200%,"NA",IF((C87/D87-1)&lt;-200%,"NA",(C87/D87-1)))))</f>
        <v>0.14920694872705109</v>
      </c>
      <c r="F87" s="149">
        <f>SUM(F85:F86)</f>
        <v>437900.0012825834</v>
      </c>
      <c r="G87" s="150">
        <f>SUM(G85:G86)</f>
        <v>344879.11855466786</v>
      </c>
      <c r="H87" s="23">
        <f>IF(G87=0,"NA",IF(ISERROR(F87/G87-1),"NA",IF((F87/G87-1)&gt;200%,"NA",IF((F87/G87-1)&lt;-200%,"NA",(F87/G87-1)))))</f>
        <v>0.26972025188927318</v>
      </c>
      <c r="I87" s="44">
        <f>IF(ISERROR(C87/F87),"NA",(C87/F87))</f>
        <v>6.8563394473441717</v>
      </c>
      <c r="J87" s="45">
        <f>IF(ISERROR(D87/G87),"NA",(D87/G87))</f>
        <v>7.5753397242883205</v>
      </c>
      <c r="K87" s="23">
        <f>IF(J87=0,"NA",IF(ISERROR(I87/J87-1),"NA",IF((I87/J87-1)&gt;200%,"NA",IF((I87/J87-1)&lt;-200%,"NA",(I87/J87-1)))))</f>
        <v>-9.4913271630427953E-2</v>
      </c>
      <c r="L87" s="28"/>
      <c r="M87" s="135">
        <v>20564.322279355067</v>
      </c>
      <c r="N87" s="135">
        <v>17894.359499073402</v>
      </c>
      <c r="O87" s="23">
        <f>IF(N87=0,"NA",IF(ISERROR(M87/N87-1),"NA",IF((M87/N87-1)&gt;200%,"NA",IF((M87/N87-1)&lt;-200%,"NA",(M87/N87-1)))))</f>
        <v>0.14920694872705109</v>
      </c>
      <c r="P87" s="135">
        <v>2999.3150772779686</v>
      </c>
      <c r="Q87" s="135">
        <v>2362.1857435251222</v>
      </c>
      <c r="R87" s="23">
        <f t="shared" si="24"/>
        <v>0.2697202518892734</v>
      </c>
    </row>
    <row r="88" spans="2:18">
      <c r="C88"/>
      <c r="D88" s="1"/>
      <c r="F88" s="95"/>
      <c r="L88" s="53"/>
    </row>
    <row r="89" spans="2:18">
      <c r="B89" s="55" t="s">
        <v>32</v>
      </c>
      <c r="C89" s="56" t="s">
        <v>37</v>
      </c>
      <c r="D89" s="57"/>
      <c r="E89" s="58"/>
      <c r="F89" s="56" t="s">
        <v>26</v>
      </c>
      <c r="G89" s="57"/>
      <c r="H89" s="58"/>
      <c r="I89" s="56" t="s">
        <v>38</v>
      </c>
      <c r="J89" s="16"/>
      <c r="K89" s="17"/>
      <c r="L89" s="70"/>
      <c r="M89" s="59" t="s">
        <v>28</v>
      </c>
      <c r="N89" s="57"/>
      <c r="O89" s="58"/>
      <c r="P89" s="56" t="s">
        <v>29</v>
      </c>
      <c r="Q89" s="57"/>
      <c r="R89" s="58"/>
    </row>
    <row r="90" spans="2:18">
      <c r="B90" s="18" t="s">
        <v>9</v>
      </c>
      <c r="C90" s="61">
        <v>2014</v>
      </c>
      <c r="D90" s="62">
        <v>2013</v>
      </c>
      <c r="E90" s="63" t="s">
        <v>31</v>
      </c>
      <c r="F90" s="61">
        <v>2014</v>
      </c>
      <c r="G90" s="62">
        <v>2013</v>
      </c>
      <c r="H90" s="63" t="s">
        <v>31</v>
      </c>
      <c r="I90" s="61">
        <v>2014</v>
      </c>
      <c r="J90" s="62">
        <v>2013</v>
      </c>
      <c r="K90" s="63" t="s">
        <v>31</v>
      </c>
      <c r="L90" s="70"/>
      <c r="M90" s="61">
        <v>2014</v>
      </c>
      <c r="N90" s="62">
        <v>2013</v>
      </c>
      <c r="O90" s="63" t="s">
        <v>31</v>
      </c>
      <c r="P90" s="61">
        <v>2014</v>
      </c>
      <c r="Q90" s="62">
        <v>2013</v>
      </c>
      <c r="R90" s="63" t="s">
        <v>31</v>
      </c>
    </row>
    <row r="91" spans="2:18">
      <c r="B91" s="64" t="s">
        <v>5</v>
      </c>
      <c r="C91" s="111">
        <v>38416.407082473001</v>
      </c>
      <c r="D91" s="112">
        <v>118460.47763084399</v>
      </c>
      <c r="E91" s="20">
        <f>IF(D91=0,"NA",IF(ISERROR(C91/D91-1),"NA",IF((C91/D91-1)&gt;200%,"NA",IF((C91/D91-1)&lt;-200%,"NA",(C91/D91-1)))))</f>
        <v>-0.67570275039588079</v>
      </c>
      <c r="F91" s="111">
        <v>13073.139245999999</v>
      </c>
      <c r="G91" s="112">
        <v>14502.314571000001</v>
      </c>
      <c r="H91" s="20">
        <f>IF(G91=0,"NA",IF(ISERROR(F91/G91-1),"NA",IF((F91/G91-1)&gt;200%,"NA",IF((F91/G91-1)&lt;-200%,"NA",(F91/G91-1)))))</f>
        <v>-9.854808472144827E-2</v>
      </c>
      <c r="I91" s="40">
        <f>IF(ISERROR(C91/F91),"NA",(C91/F91))</f>
        <v>2.9385755295329932</v>
      </c>
      <c r="J91" s="41">
        <f>IF(ISERROR(D91/G91),"NA",(D91/G91))</f>
        <v>8.1683842293510249</v>
      </c>
      <c r="K91" s="20">
        <f>IF(J91=0,"NA",IF(ISERROR(I91/J91-1),"NA",IF((I91/J91-1)&gt;200%,"NA",IF((I91/J91-1)&lt;-200%,"NA",(I91/J91-1)))))</f>
        <v>-0.64025008532605943</v>
      </c>
      <c r="L91" s="26"/>
      <c r="M91" s="118">
        <v>263.12607590734933</v>
      </c>
      <c r="N91" s="119">
        <v>2417.560767976408</v>
      </c>
      <c r="O91" s="20">
        <f>IF(N91=0,"NA",IF(ISERROR(M91/N91-1),"NA",IF((M91/N91-1)&gt;200%,"NA",IF((M91/N91-1)&lt;-200%,"NA",(M91/N91-1)))))</f>
        <v>-0.89116051211916547</v>
      </c>
      <c r="P91" s="118">
        <v>89.542049630136972</v>
      </c>
      <c r="Q91" s="119">
        <v>99.330921719178093</v>
      </c>
      <c r="R91" s="20">
        <f t="shared" ref="R91:R99" si="27">IF(Q91=0,"NA",IF(ISERROR(P91/Q91-1),"NA",IF((P91/Q91-1)&gt;200%,"NA",IF((P91/Q91-1)&lt;-200%,"NA",(P91/Q91-1)))))</f>
        <v>-9.8548084721448381E-2</v>
      </c>
    </row>
    <row r="92" spans="2:18">
      <c r="B92" s="64" t="s">
        <v>0</v>
      </c>
      <c r="C92" s="111">
        <v>129934.84555524899</v>
      </c>
      <c r="D92" s="112">
        <v>127802.422981162</v>
      </c>
      <c r="E92" s="20">
        <f>IF(D92=0,"NA",IF(ISERROR(C92/D92-1),"NA",IF((C92/D92-1)&gt;200%,"NA",IF((C92/D92-1)&lt;-200%,"NA",(C92/D92-1)))))</f>
        <v>1.6685306305979086E-2</v>
      </c>
      <c r="F92" s="111">
        <v>50442.104253000005</v>
      </c>
      <c r="G92" s="112">
        <v>47355.190194000003</v>
      </c>
      <c r="H92" s="20">
        <f>IF(G92=0,"NA",IF(ISERROR(F92/G92-1),"NA",IF((F92/G92-1)&gt;200%,"NA",IF((F92/G92-1)&lt;-200%,"NA",(F92/G92-1)))))</f>
        <v>6.5186393431297507E-2</v>
      </c>
      <c r="I92" s="40">
        <f>IF(ISERROR(C92/F92),"NA",(C92/F92))</f>
        <v>2.5759204037869061</v>
      </c>
      <c r="J92" s="65">
        <f>IF(ISERROR(D92/G92),"NA",(D92/G92))</f>
        <v>2.6988049769749383</v>
      </c>
      <c r="K92" s="20">
        <f>IF(J92=0,"NA",IF(ISERROR(I92/J92-1),"NA",IF((I92/J92-1)&gt;200%,"NA",IF((I92/J92-1)&lt;-200%,"NA",(I92/J92-1)))))</f>
        <v>-4.553295782260347E-2</v>
      </c>
      <c r="L92" s="26"/>
      <c r="M92" s="118">
        <v>889.9646955838972</v>
      </c>
      <c r="N92" s="119">
        <v>2608.2127139012655</v>
      </c>
      <c r="O92" s="20">
        <f>IF(N92=0,"NA",IF(ISERROR(M92/N92-1),"NA",IF((M92/N92-1)&gt;200%,"NA",IF((M92/N92-1)&lt;-200%,"NA",(M92/N92-1)))))</f>
        <v>-0.65878369856854135</v>
      </c>
      <c r="P92" s="118">
        <v>345.49386474657535</v>
      </c>
      <c r="Q92" s="119">
        <v>324.35061776712331</v>
      </c>
      <c r="R92" s="20">
        <f t="shared" si="27"/>
        <v>6.5186393431297285E-2</v>
      </c>
    </row>
    <row r="93" spans="2:18">
      <c r="B93" s="64" t="s">
        <v>4</v>
      </c>
      <c r="C93" s="111">
        <v>71654.942999797</v>
      </c>
      <c r="D93" s="112">
        <v>69384.176709213003</v>
      </c>
      <c r="E93" s="20">
        <f>IF(D93=0,"NA",IF(ISERROR(C93/D93-1),"NA",IF((C93/D93-1)&gt;200%,"NA",IF((C93/D93-1)&lt;-200%,"NA",(C93/D93-1)))))</f>
        <v>3.2727437267155546E-2</v>
      </c>
      <c r="F93" s="111">
        <v>15425.596544</v>
      </c>
      <c r="G93" s="112">
        <v>15397.935071</v>
      </c>
      <c r="H93" s="20">
        <f>IF(G93=0,"NA",IF(ISERROR(F93/G93-1),"NA",IF((F93/G93-1)&gt;200%,"NA",IF((F93/G93-1)&lt;-200%,"NA",(F93/G93-1)))))</f>
        <v>1.7964404235017994E-3</v>
      </c>
      <c r="I93" s="40">
        <f>IF(ISERROR(C93/F93),"NA",(C93/F93))</f>
        <v>4.6451975322580434</v>
      </c>
      <c r="J93" s="65">
        <f>IF(ISERROR(D93/G93),"NA",(D93/G93))</f>
        <v>4.5060702223565707</v>
      </c>
      <c r="K93" s="20">
        <f>IF(J93=0,"NA",IF(ISERROR(I93/J93-1),"NA",IF((I93/J93-1)&gt;200%,"NA",IF((I93/J93-1)&lt;-200%,"NA",(I93/J93-1)))))</f>
        <v>3.0875530792041639E-2</v>
      </c>
      <c r="L93" s="26"/>
      <c r="M93" s="118">
        <v>490.78728082052737</v>
      </c>
      <c r="N93" s="119">
        <v>1416.0036063104694</v>
      </c>
      <c r="O93" s="20">
        <f>IF(N93=0,"NA",IF(ISERROR(M93/N93-1),"NA",IF((M93/N93-1)&gt;200%,"NA",IF((M93/N93-1)&lt;-200%,"NA",(M93/N93-1)))))</f>
        <v>-0.65339969571170808</v>
      </c>
      <c r="P93" s="118">
        <v>105.65477084931507</v>
      </c>
      <c r="Q93" s="119">
        <v>105.46530870547946</v>
      </c>
      <c r="R93" s="20">
        <f t="shared" si="27"/>
        <v>1.7964404235017994E-3</v>
      </c>
    </row>
    <row r="94" spans="2:18">
      <c r="B94" s="64" t="s">
        <v>1</v>
      </c>
      <c r="C94" s="111">
        <v>65596.809494968998</v>
      </c>
      <c r="D94" s="112">
        <v>78429.216798909998</v>
      </c>
      <c r="E94" s="20">
        <f>IF(D94=0,"NA",IF(ISERROR(C94/D94-1),"NA",IF((C94/D94-1)&gt;200%,"NA",IF((C94/D94-1)&lt;-200%,"NA",(C94/D94-1)))))</f>
        <v>-0.16361769029063344</v>
      </c>
      <c r="F94" s="111">
        <v>4741.8017399999999</v>
      </c>
      <c r="G94" s="112">
        <v>4623.5755170000002</v>
      </c>
      <c r="H94" s="20">
        <f>IF(G94=0,"NA",IF(ISERROR(F94/G94-1),"NA",IF((F94/G94-1)&gt;200%,"NA",IF((F94/G94-1)&lt;-200%,"NA",(F94/G94-1)))))</f>
        <v>2.5570302153669733E-2</v>
      </c>
      <c r="I94" s="40">
        <f>IF(ISERROR(C94/F94),"NA",(C94/F94))</f>
        <v>13.833730951174058</v>
      </c>
      <c r="J94" s="65">
        <f>IF(ISERROR(D94/G94),"NA",(D94/G94))</f>
        <v>16.962893005757302</v>
      </c>
      <c r="K94" s="20">
        <f>IF(J94=0,"NA",IF(ISERROR(I94/J94-1),"NA",IF((I94/J94-1)&gt;200%,"NA",IF((I94/J94-1)&lt;-200%,"NA",(I94/J94-1)))))</f>
        <v>-0.18447101290571066</v>
      </c>
      <c r="L94" s="26"/>
      <c r="M94" s="118">
        <v>449.29321571896577</v>
      </c>
      <c r="N94" s="119">
        <v>1600.5962612022449</v>
      </c>
      <c r="O94" s="20">
        <f>IF(N94=0,"NA",IF(ISERROR(M94/N94-1),"NA",IF((M94/N94-1)&gt;200%,"NA",IF((M94/N94-1)&lt;-200%,"NA",(M94/N94-1)))))</f>
        <v>-0.71929634811123999</v>
      </c>
      <c r="P94" s="118">
        <v>32.478094109589037</v>
      </c>
      <c r="Q94" s="119">
        <v>31.668325458904111</v>
      </c>
      <c r="R94" s="20">
        <f t="shared" si="27"/>
        <v>2.5570302153669733E-2</v>
      </c>
    </row>
    <row r="95" spans="2:18">
      <c r="B95" s="19" t="s">
        <v>2</v>
      </c>
      <c r="C95" s="111">
        <v>28495.994557190003</v>
      </c>
      <c r="D95" s="112">
        <v>27806.873380812998</v>
      </c>
      <c r="E95" s="20">
        <f>IF(D95=0,"NA",IF(ISERROR(C95/D95-1),"NA",IF((C95/D95-1)&gt;200%,"NA",IF((C95/D95-1)&lt;-200%,"NA",(C95/D95-1)))))</f>
        <v>2.4782404225730081E-2</v>
      </c>
      <c r="F95" s="111">
        <v>5176.4810488450867</v>
      </c>
      <c r="G95" s="112">
        <v>4770.7646236678029</v>
      </c>
      <c r="H95" s="20">
        <f>IF(G95=0,"NA",IF(ISERROR(F95/G95-1),"NA",IF((F95/G95-1)&gt;200%,"NA",IF((F95/G95-1)&lt;-200%,"NA",(F95/G95-1)))))</f>
        <v>8.504222219736457E-2</v>
      </c>
      <c r="I95" s="40">
        <f>IF(ISERROR(C95/F95),"NA",(C95/F95))</f>
        <v>5.5048969151635703</v>
      </c>
      <c r="J95" s="65">
        <f>IF(ISERROR(D95/G95),"NA",(D95/G95))</f>
        <v>5.8285988880823982</v>
      </c>
      <c r="K95" s="20">
        <f>IF(J95=0,"NA",IF(ISERROR(I95/J95-1),"NA",IF((I95/J95-1)&gt;200%,"NA",IF((I95/J95-1)&lt;-200%,"NA",(I95/J95-1)))))</f>
        <v>-5.5536841552211391E-2</v>
      </c>
      <c r="L95" s="26"/>
      <c r="M95" s="118">
        <v>195.1780449122603</v>
      </c>
      <c r="N95" s="119">
        <v>567.48721185332647</v>
      </c>
      <c r="O95" s="20">
        <f>IF(N95=0,"NA",IF(ISERROR(M95/N95-1),"NA",IF((M95/N95-1)&gt;200%,"NA",IF((M95/N95-1)&lt;-200%,"NA",(M95/N95-1)))))</f>
        <v>-0.65606617940369327</v>
      </c>
      <c r="P95" s="118">
        <v>35.455349649623884</v>
      </c>
      <c r="Q95" s="119">
        <v>32.676470025121937</v>
      </c>
      <c r="R95" s="20">
        <f t="shared" si="27"/>
        <v>8.5042222197364792E-2</v>
      </c>
    </row>
    <row r="96" spans="2:18">
      <c r="B96" s="83" t="s">
        <v>6</v>
      </c>
      <c r="C96" s="126">
        <v>142.26959326799999</v>
      </c>
      <c r="D96" s="127">
        <v>230.27925891899997</v>
      </c>
      <c r="E96" s="32">
        <f>IF(D96=0,"NA",IF(ISERROR(C96/D96-1),"NA",IF((C96/D96-1)&gt;200%,"NA",IF((C96/D96-1)&lt;-200%,"NA",(C96/D96-1)))))</f>
        <v>-0.38218668092013064</v>
      </c>
      <c r="F96" s="126">
        <v>211.88592700000001</v>
      </c>
      <c r="G96" s="127">
        <v>208.18555799999999</v>
      </c>
      <c r="H96" s="32">
        <f>IF(G96=0,"NA",IF(ISERROR(F96/G96-1),"NA",IF((F96/G96-1)&gt;200%,"NA",IF((F96/G96-1)&lt;-200%,"NA",(F96/G96-1)))))</f>
        <v>1.7774378950916603E-2</v>
      </c>
      <c r="I96" s="46">
        <f>IF(ISERROR(C96/F96),"NA",(C96/F96))</f>
        <v>0.67144427797698891</v>
      </c>
      <c r="J96" s="72">
        <f>IF(ISERROR(D96/G96),"NA",(D96/G96))</f>
        <v>1.1061250411952206</v>
      </c>
      <c r="K96" s="32">
        <f>IF(J96=0,"NA",IF(ISERROR(I96/J96-1),"NA",IF((I96/J96-1)&gt;200%,"NA",IF((I96/J96-1)&lt;-200%,"NA",(I96/J96-1)))))</f>
        <v>-0.39297615281228826</v>
      </c>
      <c r="L96" s="28"/>
      <c r="M96" s="130">
        <v>0.97444926895890405</v>
      </c>
      <c r="N96" s="131">
        <v>4.6995767126326529</v>
      </c>
      <c r="O96" s="32">
        <f>IF(N96=0,"NA",IF(ISERROR(M96/N96-1),"NA",IF((M96/N96-1)&gt;200%,"NA",IF((M96/N96-1)&lt;-200%,"NA",(M96/N96-1)))))</f>
        <v>-0.79265169428141369</v>
      </c>
      <c r="P96" s="130">
        <v>1.4512734726027399</v>
      </c>
      <c r="Q96" s="131">
        <v>1.4259284794520548</v>
      </c>
      <c r="R96" s="32">
        <f t="shared" si="27"/>
        <v>1.7774378950916603E-2</v>
      </c>
    </row>
    <row r="97" spans="2:18">
      <c r="B97" s="34" t="s">
        <v>35</v>
      </c>
      <c r="C97" s="128">
        <f>SUM(C91:C96)</f>
        <v>334241.26928294596</v>
      </c>
      <c r="D97" s="129">
        <f>SUM(D91:D96)</f>
        <v>422113.44675986102</v>
      </c>
      <c r="E97" s="38">
        <f>IF(D97=0,"NA",IF(ISERROR(C97/D97-1),"NA",IF((C97/D97-1)&gt;200%,"NA",IF((C97/D97-1)&lt;-200%,"NA",(C97/D97-1)))))</f>
        <v>-0.20817194560235197</v>
      </c>
      <c r="F97" s="128">
        <f>SUM(F91:F96)</f>
        <v>89071.008758845084</v>
      </c>
      <c r="G97" s="129">
        <f>SUM(G91:G96)</f>
        <v>86857.965534667805</v>
      </c>
      <c r="H97" s="38">
        <f>IF(G97=0,"NA",IF(ISERROR(F97/G97-1),"NA",IF((F97/G97-1)&gt;200%,"NA",IF((F97/G97-1)&lt;-200%,"NA",(F97/G97-1)))))</f>
        <v>2.5478874741706736E-2</v>
      </c>
      <c r="I97" s="48">
        <f>IF(ISERROR(C97/F97),"NA",(C97/F97))</f>
        <v>3.7525259221873868</v>
      </c>
      <c r="J97" s="49">
        <f>IF(ISERROR(D97/G97),"NA",(D97/G97))</f>
        <v>4.8598127317566746</v>
      </c>
      <c r="K97" s="38">
        <f>IF(J97=0,"NA",IF(ISERROR(I97/J97-1),"NA",IF((I97/J97-1)&gt;200%,"NA",IF((I97/J97-1)&lt;-200%,"NA",(I97/J97-1)))))</f>
        <v>-0.22784557156568408</v>
      </c>
      <c r="L97" s="36"/>
      <c r="M97" s="132">
        <v>2289.3237622119586</v>
      </c>
      <c r="N97" s="133">
        <v>8614.5601379563468</v>
      </c>
      <c r="O97" s="38">
        <f>IF(N97=0,"NA",IF(ISERROR(M97/N97-1),"NA",IF((M97/N97-1)&gt;200%,"NA",IF((M97/N97-1)&lt;-200%,"NA",(M97/N97-1)))))</f>
        <v>-0.73424948859257011</v>
      </c>
      <c r="P97" s="132">
        <v>610.0754024578431</v>
      </c>
      <c r="Q97" s="133">
        <v>594.91757215525888</v>
      </c>
      <c r="R97" s="38">
        <f t="shared" si="27"/>
        <v>2.5478874741706958E-2</v>
      </c>
    </row>
    <row r="98" spans="2:18" ht="15.75" thickBot="1">
      <c r="B98" s="66" t="s">
        <v>36</v>
      </c>
      <c r="C98" s="113">
        <v>192526.91858191398</v>
      </c>
      <c r="D98" s="114">
        <v>0</v>
      </c>
      <c r="E98" s="101" t="str">
        <f>IF(D98=0,"NA",IF(ISERROR(C98/D98-1),"NA",IF((C98/D98-1)&gt;200%,"NA",IF((C98/D98-1)&lt;-200%,"NA",(C98/D98-1)))))</f>
        <v>NA</v>
      </c>
      <c r="F98" s="113">
        <v>73089.854969738284</v>
      </c>
      <c r="G98" s="114">
        <v>0</v>
      </c>
      <c r="H98" s="101" t="str">
        <f>IF(G98=0,"NA",IF(ISERROR(F98/G98-1),"NA",IF((F98/G98-1)&gt;200%,"NA",IF((F98/G98-1)&lt;-200%,"NA",(F98/G98-1)))))</f>
        <v>NA</v>
      </c>
      <c r="I98" s="42">
        <f>IF(ISERROR(C98/F98),"NA",(C98/F98))</f>
        <v>2.6341127460387868</v>
      </c>
      <c r="J98" s="109" t="str">
        <f>IF(ISERROR(D98/G98),"NA",(D98/G98))</f>
        <v>NA</v>
      </c>
      <c r="K98" s="101" t="str">
        <f>IF(J98=0,"NA",IF(ISERROR(I98/J98-1),"NA",IF((I98/J98-1)&gt;200%,"NA",IF((I98/J98-1)&lt;-200%,"NA",(I98/J98-1)))))</f>
        <v>NA</v>
      </c>
      <c r="L98" s="26"/>
      <c r="M98" s="118">
        <v>1318.6775245336573</v>
      </c>
      <c r="N98" s="119">
        <v>0</v>
      </c>
      <c r="O98" s="96" t="str">
        <f>IF(N98=0,"NA",IF(ISERROR(M98/N98-1),"NA",IF((M98/N98-1)&gt;200%,"NA",IF((M98/N98-1)&lt;-200%,"NA",(M98/N98-1)))))</f>
        <v>NA</v>
      </c>
      <c r="P98" s="118">
        <v>500.61544499820741</v>
      </c>
      <c r="Q98" s="119">
        <v>0</v>
      </c>
      <c r="R98" s="101" t="str">
        <f t="shared" si="27"/>
        <v>NA</v>
      </c>
    </row>
    <row r="99" spans="2:18" ht="15.75" thickTop="1">
      <c r="B99" s="68" t="s">
        <v>7</v>
      </c>
      <c r="C99" s="115">
        <f>SUM(C97:C98)</f>
        <v>526768.18786485994</v>
      </c>
      <c r="D99" s="117">
        <f>SUM(D97:D98)</f>
        <v>422113.44675986102</v>
      </c>
      <c r="E99" s="23">
        <f>IF(D99=0,"NA",IF(ISERROR(C99/D99-1),"NA",IF((C99/D99-1)&gt;200%,"NA",IF((C99/D99-1)&lt;-200%,"NA",(C99/D99-1)))))</f>
        <v>0.24793036542267899</v>
      </c>
      <c r="F99" s="115">
        <f>SUM(F97:F98)</f>
        <v>162160.86372858338</v>
      </c>
      <c r="G99" s="117">
        <f>SUM(G97:G98)</f>
        <v>86857.965534667805</v>
      </c>
      <c r="H99" s="23">
        <f>IF(G99=0,"NA",IF(ISERROR(F99/G99-1),"NA",IF((F99/G99-1)&gt;200%,"NA",IF((F99/G99-1)&lt;-200%,"NA",(F99/G99-1)))))</f>
        <v>0.86696594526911608</v>
      </c>
      <c r="I99" s="44">
        <f>IF(ISERROR(C99/F99),"NA",(C99/F99))</f>
        <v>3.2484298353672916</v>
      </c>
      <c r="J99" s="45">
        <f>IF(ISERROR(D99/G99),"NA",(D99/G99))</f>
        <v>4.8598127317566746</v>
      </c>
      <c r="K99" s="23">
        <f>IF(J99=0,"NA",IF(ISERROR(I99/J99-1),"NA",IF((I99/J99-1)&gt;200%,"NA",IF((I99/J99-1)&lt;-200%,"NA",(I99/J99-1)))))</f>
        <v>-0.33157304310508218</v>
      </c>
      <c r="L99" s="70"/>
      <c r="M99" s="120">
        <v>3608.0012867456162</v>
      </c>
      <c r="N99" s="120">
        <v>8614.5601379563468</v>
      </c>
      <c r="O99" s="25">
        <f>IF(N99=0,"NA",IF(ISERROR(M99/N99-1),"NA",IF((M99/N99-1)&gt;200%,"NA",IF((M99/N99-1)&lt;-200%,"NA",(M99/N99-1)))))</f>
        <v>-0.58117405544033374</v>
      </c>
      <c r="P99" s="120">
        <v>1110.6908474560505</v>
      </c>
      <c r="Q99" s="120">
        <v>594.91757215525888</v>
      </c>
      <c r="R99" s="23">
        <f t="shared" si="27"/>
        <v>0.86696594526911608</v>
      </c>
    </row>
    <row r="100" spans="2:18">
      <c r="B100" s="69"/>
      <c r="C100" s="4"/>
      <c r="D100" s="4"/>
      <c r="E100" s="13"/>
      <c r="F100" s="4"/>
      <c r="G100" s="4"/>
      <c r="H100" s="13"/>
      <c r="I100" s="50"/>
      <c r="J100" s="49"/>
      <c r="K100" s="13"/>
      <c r="L100" s="82"/>
      <c r="M100" s="37"/>
      <c r="N100" s="37"/>
      <c r="O100" s="13"/>
      <c r="P100" s="37"/>
      <c r="Q100" s="37"/>
      <c r="R100" s="13"/>
    </row>
    <row r="102" spans="2:18">
      <c r="C102" s="95"/>
    </row>
  </sheetData>
  <pageMargins left="0.7" right="0.7" top="0.75" bottom="0.75" header="0.3" footer="0.3"/>
  <pageSetup orientation="portrait" r:id="rId1"/>
  <ignoredErrors>
    <ignoredError sqref="Q75:Q76 Q62:Q63 F97:G97 C71:D71 F71:G7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00"/>
  </sheetPr>
  <dimension ref="B1:AB102"/>
  <sheetViews>
    <sheetView showGridLines="0" workbookViewId="0">
      <pane xSplit="2" ySplit="6" topLeftCell="C7" activePane="bottomRight" state="frozen"/>
      <selection activeCell="A55" sqref="A55:XFD60"/>
      <selection pane="topRight" activeCell="A55" sqref="A55:XFD60"/>
      <selection pane="bottomLeft" activeCell="A55" sqref="A55:XFD60"/>
      <selection pane="bottomRight" activeCell="A55" sqref="A55:XFD60"/>
    </sheetView>
  </sheetViews>
  <sheetFormatPr baseColWidth="10" defaultRowHeight="15"/>
  <cols>
    <col min="1" max="1" width="1.140625" style="53" customWidth="1"/>
    <col min="2" max="2" width="25.7109375" style="53" customWidth="1"/>
    <col min="3" max="5" width="10.7109375" style="53" customWidth="1"/>
    <col min="6" max="10" width="8.7109375" style="53" customWidth="1"/>
    <col min="11" max="17" width="7.7109375" style="53" customWidth="1"/>
    <col min="18" max="18" width="1.42578125" style="54" customWidth="1"/>
    <col min="19" max="28" width="7.7109375" style="53" customWidth="1"/>
    <col min="29" max="16384" width="11.42578125" style="53"/>
  </cols>
  <sheetData>
    <row r="1" spans="2:28" ht="26.25">
      <c r="B1" s="8" t="s">
        <v>22</v>
      </c>
    </row>
    <row r="2" spans="2:28" ht="21">
      <c r="B2" s="7" t="str">
        <f>driver!C43</f>
        <v>Acum Sep 2014</v>
      </c>
    </row>
    <row r="5" spans="2:28">
      <c r="B5" s="55" t="s">
        <v>41</v>
      </c>
      <c r="C5" s="56" t="s">
        <v>33</v>
      </c>
      <c r="D5" s="57"/>
      <c r="E5" s="57"/>
      <c r="F5" s="57"/>
      <c r="G5" s="58"/>
      <c r="H5" s="56" t="s">
        <v>26</v>
      </c>
      <c r="I5" s="57"/>
      <c r="J5" s="57"/>
      <c r="K5" s="57"/>
      <c r="L5" s="58"/>
      <c r="M5" s="56" t="s">
        <v>34</v>
      </c>
      <c r="N5" s="16"/>
      <c r="O5" s="16"/>
      <c r="P5" s="16"/>
      <c r="Q5" s="17"/>
      <c r="R5" s="70"/>
      <c r="S5" s="59" t="s">
        <v>28</v>
      </c>
      <c r="T5" s="57"/>
      <c r="U5" s="57"/>
      <c r="V5" s="57"/>
      <c r="W5" s="58"/>
      <c r="X5" s="56" t="s">
        <v>29</v>
      </c>
      <c r="Y5" s="57"/>
      <c r="Z5" s="57"/>
      <c r="AA5" s="57"/>
      <c r="AB5" s="58"/>
    </row>
    <row r="6" spans="2:28" s="6" customFormat="1" ht="12.75">
      <c r="B6" s="60" t="s">
        <v>9</v>
      </c>
      <c r="C6" s="61">
        <v>2014</v>
      </c>
      <c r="D6" s="62">
        <v>2013</v>
      </c>
      <c r="E6" s="62" t="s">
        <v>42</v>
      </c>
      <c r="F6" s="62" t="s">
        <v>30</v>
      </c>
      <c r="G6" s="63" t="s">
        <v>31</v>
      </c>
      <c r="H6" s="61">
        <v>2014</v>
      </c>
      <c r="I6" s="62">
        <v>2013</v>
      </c>
      <c r="J6" s="62" t="s">
        <v>42</v>
      </c>
      <c r="K6" s="62" t="s">
        <v>30</v>
      </c>
      <c r="L6" s="63" t="s">
        <v>31</v>
      </c>
      <c r="M6" s="61">
        <v>2014</v>
      </c>
      <c r="N6" s="62">
        <v>2013</v>
      </c>
      <c r="O6" s="62" t="s">
        <v>42</v>
      </c>
      <c r="P6" s="62" t="s">
        <v>30</v>
      </c>
      <c r="Q6" s="63" t="s">
        <v>31</v>
      </c>
      <c r="R6" s="70"/>
      <c r="S6" s="61">
        <v>2014</v>
      </c>
      <c r="T6" s="62">
        <v>2013</v>
      </c>
      <c r="U6" s="62" t="s">
        <v>42</v>
      </c>
      <c r="V6" s="62" t="s">
        <v>30</v>
      </c>
      <c r="W6" s="63" t="s">
        <v>31</v>
      </c>
      <c r="X6" s="61">
        <v>2014</v>
      </c>
      <c r="Y6" s="62">
        <v>2013</v>
      </c>
      <c r="Z6" s="62" t="s">
        <v>42</v>
      </c>
      <c r="AA6" s="62" t="s">
        <v>30</v>
      </c>
      <c r="AB6" s="63" t="s">
        <v>31</v>
      </c>
    </row>
    <row r="7" spans="2:28">
      <c r="B7" s="64" t="s">
        <v>5</v>
      </c>
      <c r="C7" s="111">
        <v>652280.85966200021</v>
      </c>
      <c r="D7" s="112">
        <v>597837.10715500009</v>
      </c>
      <c r="E7" s="112">
        <v>635235.250367</v>
      </c>
      <c r="F7" s="12">
        <f t="shared" ref="F7:F14" si="0">IF(E173,"NA",IF(ISERROR(C7/E7),"NA",IF((C7/E7)&gt;200%,"NA",IF((C7/E7)&lt;-200%,"NA",(C7/E7)))))</f>
        <v>1.0268335381028562</v>
      </c>
      <c r="G7" s="20">
        <f t="shared" ref="G7:G14" si="1">IF(D7=0,"NA",IF(ISERROR(C7/D7-1),"NA",IF((C7/D7-1)&gt;200%,"NA",IF((C7/D7-1)&lt;-200%,"NA",(C7/D7-1)))))</f>
        <v>9.1067870922379113E-2</v>
      </c>
      <c r="H7" s="111">
        <v>64027.914140000008</v>
      </c>
      <c r="I7" s="112">
        <v>60176.178362999999</v>
      </c>
      <c r="J7" s="112">
        <v>62077.025829999984</v>
      </c>
      <c r="K7" s="12">
        <f t="shared" ref="K7:K14" si="2">IF(J173,"NA",IF(ISERROR(H7/J7),"NA",IF((H7/J7)&gt;200%,"NA",IF((H7/J7)&lt;-200%,"NA",(H7/J7)))))</f>
        <v>1.0314268972122247</v>
      </c>
      <c r="L7" s="20">
        <f t="shared" ref="L7:L14" si="3">IF(I7=0,"NA",IF(ISERROR(H7/I7-1),"NA",IF((H7/I7-1)&gt;200%,"NA",IF((H7/I7-1)&lt;-200%,"NA",(H7/I7-1)))))</f>
        <v>6.4007650232708935E-2</v>
      </c>
      <c r="M7" s="40">
        <f t="shared" ref="M7:O14" si="4">IF(ISERROR(C7/H7),"NA",(C7/H7))</f>
        <v>10.187445092085271</v>
      </c>
      <c r="N7" s="41">
        <f t="shared" si="4"/>
        <v>9.9347802306200776</v>
      </c>
      <c r="O7" s="41">
        <f t="shared" si="4"/>
        <v>10.23301683470811</v>
      </c>
      <c r="P7" s="12">
        <f t="shared" ref="P7:P14" si="5">IF(O163,"NA",IF(ISERROR(M7/O7),"NA",IF((M7/O7)&gt;200%,"NA",IF((M7/O7)&lt;-200%,"NA",(M7/O7)))))</f>
        <v>0.99554659751284003</v>
      </c>
      <c r="Q7" s="20">
        <f t="shared" ref="Q7:Q14" si="6">IF(N7=0,"NA",IF(ISERROR(M7/N7-1),"NA",IF((M7/N7-1)&gt;200%,"NA",IF((M7/N7-1)&lt;-200%,"NA",(M7/N7-1)))))</f>
        <v>2.5432355381798333E-2</v>
      </c>
      <c r="R7" s="26"/>
      <c r="S7" s="111">
        <v>8814.6062116486519</v>
      </c>
      <c r="T7" s="112">
        <v>8303.2931549305576</v>
      </c>
      <c r="U7" s="112">
        <v>8584.260140094595</v>
      </c>
      <c r="V7" s="12">
        <f t="shared" ref="V7:V14" si="7">IF(U173,"NA",IF(ISERROR(S7/U7),"NA",IF((S7/U7)&gt;200%,"NA",IF((S7/U7)&lt;-200%,"NA",(S7/U7)))))</f>
        <v>1.0268335381028562</v>
      </c>
      <c r="W7" s="20">
        <f t="shared" ref="W7:W14" si="8">IF(T7=0,"NA",IF(ISERROR(S7/T7-1),"NA",IF((S7/T7-1)&gt;200%,"NA",IF((S7/T7-1)&lt;-200%,"NA",(S7/T7-1)))))</f>
        <v>6.1579550086639179E-2</v>
      </c>
      <c r="X7" s="111">
        <v>865.24208297297309</v>
      </c>
      <c r="Y7" s="112">
        <v>835.78025504166669</v>
      </c>
      <c r="Z7" s="112">
        <v>838.87872743243224</v>
      </c>
      <c r="AA7" s="12">
        <f t="shared" ref="AA7:AA14" si="9">IF(Z173,"NA",IF(ISERROR(X7/Z7),"NA",IF((X7/Z7)&gt;200%,"NA",IF((X7/Z7)&lt;-200%,"NA",(X7/Z7)))))</f>
        <v>1.0314268972122247</v>
      </c>
      <c r="AB7" s="20">
        <f t="shared" ref="AB7:AB14" si="10">IF(Y7=0,"NA",IF(ISERROR(X7/Y7-1),"NA",IF((X7/Y7-1)&gt;200%,"NA",IF((X7/Y7-1)&lt;-200%,"NA",(X7/Y7-1)))))</f>
        <v>3.5250686712905877E-2</v>
      </c>
    </row>
    <row r="8" spans="2:28">
      <c r="B8" s="64" t="s">
        <v>0</v>
      </c>
      <c r="C8" s="111">
        <v>308371.37685200007</v>
      </c>
      <c r="D8" s="112">
        <v>281818.840415543</v>
      </c>
      <c r="E8" s="112">
        <v>307308.47565799998</v>
      </c>
      <c r="F8" s="12">
        <f t="shared" si="0"/>
        <v>1.0034587435043054</v>
      </c>
      <c r="G8" s="20">
        <f t="shared" si="1"/>
        <v>9.4218457493137286E-2</v>
      </c>
      <c r="H8" s="111">
        <v>59840.920832999996</v>
      </c>
      <c r="I8" s="112">
        <v>54933.57500099999</v>
      </c>
      <c r="J8" s="112">
        <v>57254.985899999985</v>
      </c>
      <c r="K8" s="12">
        <f t="shared" si="2"/>
        <v>1.0451652356969667</v>
      </c>
      <c r="L8" s="20">
        <f t="shared" si="3"/>
        <v>8.9332358797159506E-2</v>
      </c>
      <c r="M8" s="40">
        <f t="shared" si="4"/>
        <v>5.1531856889799892</v>
      </c>
      <c r="N8" s="65">
        <f t="shared" si="4"/>
        <v>5.1301747685347783</v>
      </c>
      <c r="O8" s="41">
        <f t="shared" si="4"/>
        <v>5.367366192260298</v>
      </c>
      <c r="P8" s="12">
        <f t="shared" si="5"/>
        <v>0.96009579082024332</v>
      </c>
      <c r="Q8" s="20">
        <f t="shared" si="6"/>
        <v>4.48540673240716E-3</v>
      </c>
      <c r="R8" s="26"/>
      <c r="S8" s="111">
        <v>4167.1807682702711</v>
      </c>
      <c r="T8" s="112">
        <v>3914.150561326986</v>
      </c>
      <c r="U8" s="112">
        <v>4152.8172386216211</v>
      </c>
      <c r="V8" s="12">
        <f t="shared" si="7"/>
        <v>1.0034587435043054</v>
      </c>
      <c r="W8" s="20">
        <f t="shared" si="8"/>
        <v>6.4644985668998345E-2</v>
      </c>
      <c r="X8" s="111">
        <v>808.66109233783777</v>
      </c>
      <c r="Y8" s="112">
        <v>762.96631945833315</v>
      </c>
      <c r="Z8" s="112">
        <v>773.7160256756755</v>
      </c>
      <c r="AA8" s="12">
        <f t="shared" si="9"/>
        <v>1.0451652356969667</v>
      </c>
      <c r="AB8" s="20">
        <f t="shared" si="10"/>
        <v>5.9890943694533627E-2</v>
      </c>
    </row>
    <row r="9" spans="2:28">
      <c r="B9" s="64" t="s">
        <v>4</v>
      </c>
      <c r="C9" s="111">
        <v>340744.91567700001</v>
      </c>
      <c r="D9" s="112">
        <v>320493.93678082095</v>
      </c>
      <c r="E9" s="112">
        <v>344284.811094</v>
      </c>
      <c r="F9" s="12">
        <f t="shared" si="0"/>
        <v>0.98971811911843677</v>
      </c>
      <c r="G9" s="20">
        <f t="shared" si="1"/>
        <v>6.3186776946823509E-2</v>
      </c>
      <c r="H9" s="111">
        <v>27013.585221000001</v>
      </c>
      <c r="I9" s="112">
        <v>25528.311001000002</v>
      </c>
      <c r="J9" s="112">
        <v>27002.303479999995</v>
      </c>
      <c r="K9" s="12">
        <f t="shared" si="2"/>
        <v>1.0004178066144751</v>
      </c>
      <c r="L9" s="20">
        <f t="shared" si="3"/>
        <v>5.8181452738562234E-2</v>
      </c>
      <c r="M9" s="40">
        <f t="shared" si="4"/>
        <v>12.613835330976706</v>
      </c>
      <c r="N9" s="65">
        <f t="shared" si="4"/>
        <v>12.554451282275059</v>
      </c>
      <c r="O9" s="41">
        <f t="shared" si="4"/>
        <v>12.750201528140149</v>
      </c>
      <c r="P9" s="12">
        <f t="shared" si="5"/>
        <v>0.98930478103718766</v>
      </c>
      <c r="Q9" s="20">
        <f t="shared" si="6"/>
        <v>4.7301190124882098E-3</v>
      </c>
      <c r="R9" s="26"/>
      <c r="S9" s="111">
        <v>4604.6610226621624</v>
      </c>
      <c r="T9" s="112">
        <v>4451.3046775114017</v>
      </c>
      <c r="U9" s="112">
        <v>4652.4974472162166</v>
      </c>
      <c r="V9" s="12">
        <f t="shared" si="7"/>
        <v>0.98971811911843677</v>
      </c>
      <c r="W9" s="20">
        <f t="shared" si="8"/>
        <v>3.445199919150399E-2</v>
      </c>
      <c r="X9" s="111">
        <v>365.04844893243245</v>
      </c>
      <c r="Y9" s="112">
        <v>354.55987501388893</v>
      </c>
      <c r="Z9" s="112">
        <v>364.89599297297292</v>
      </c>
      <c r="AA9" s="12">
        <f t="shared" si="9"/>
        <v>1.0004178066144751</v>
      </c>
      <c r="AB9" s="20">
        <f t="shared" si="10"/>
        <v>2.958195401589836E-2</v>
      </c>
    </row>
    <row r="10" spans="2:28">
      <c r="B10" s="64" t="s">
        <v>1</v>
      </c>
      <c r="C10" s="111">
        <v>245387.61569499999</v>
      </c>
      <c r="D10" s="112">
        <v>254030.80169400002</v>
      </c>
      <c r="E10" s="112">
        <v>260042.67021400001</v>
      </c>
      <c r="F10" s="12">
        <f t="shared" si="0"/>
        <v>0.94364365468582612</v>
      </c>
      <c r="G10" s="20">
        <f t="shared" si="1"/>
        <v>-3.4024165342797397E-2</v>
      </c>
      <c r="H10" s="111">
        <v>13638.679423</v>
      </c>
      <c r="I10" s="112">
        <v>13577.880783000002</v>
      </c>
      <c r="J10" s="112">
        <v>14641.608649999996</v>
      </c>
      <c r="K10" s="12">
        <f t="shared" si="2"/>
        <v>0.93150143191404056</v>
      </c>
      <c r="L10" s="20">
        <f t="shared" si="3"/>
        <v>4.4777709402279431E-3</v>
      </c>
      <c r="M10" s="40">
        <f t="shared" si="4"/>
        <v>17.992036331698152</v>
      </c>
      <c r="N10" s="65">
        <f t="shared" si="4"/>
        <v>18.709164246901899</v>
      </c>
      <c r="O10" s="41">
        <f t="shared" si="4"/>
        <v>17.760525938794306</v>
      </c>
      <c r="P10" s="12">
        <f t="shared" si="5"/>
        <v>1.0130351090785075</v>
      </c>
      <c r="Q10" s="20">
        <f t="shared" si="6"/>
        <v>-3.8330301970730618E-2</v>
      </c>
      <c r="R10" s="26"/>
      <c r="S10" s="111">
        <v>3316.048860743243</v>
      </c>
      <c r="T10" s="112">
        <v>3528.2055790833338</v>
      </c>
      <c r="U10" s="112">
        <v>3514.090138027027</v>
      </c>
      <c r="V10" s="12">
        <f t="shared" si="7"/>
        <v>0.94364365468582612</v>
      </c>
      <c r="W10" s="20">
        <f t="shared" si="8"/>
        <v>-6.0131620333532698E-2</v>
      </c>
      <c r="X10" s="111">
        <v>184.30647868918919</v>
      </c>
      <c r="Y10" s="112">
        <v>188.58167754166669</v>
      </c>
      <c r="Z10" s="112">
        <v>197.85957635135131</v>
      </c>
      <c r="AA10" s="12">
        <f t="shared" si="9"/>
        <v>0.93150143191404067</v>
      </c>
      <c r="AB10" s="20">
        <f t="shared" si="10"/>
        <v>-2.2670276923021371E-2</v>
      </c>
    </row>
    <row r="11" spans="2:28">
      <c r="B11" s="64" t="s">
        <v>2</v>
      </c>
      <c r="C11" s="111">
        <v>206608.42179700002</v>
      </c>
      <c r="D11" s="112">
        <v>184711.602552</v>
      </c>
      <c r="E11" s="112">
        <v>200910.60540100001</v>
      </c>
      <c r="F11" s="12">
        <f t="shared" si="0"/>
        <v>1.0283599583238907</v>
      </c>
      <c r="G11" s="20">
        <f t="shared" si="1"/>
        <v>0.11854598705479602</v>
      </c>
      <c r="H11" s="111">
        <v>27696.864264</v>
      </c>
      <c r="I11" s="112">
        <v>24501.647496999998</v>
      </c>
      <c r="J11" s="112">
        <v>26137.794460000001</v>
      </c>
      <c r="K11" s="12">
        <f t="shared" si="2"/>
        <v>1.059648101005076</v>
      </c>
      <c r="L11" s="20">
        <f t="shared" si="3"/>
        <v>0.13040824162502651</v>
      </c>
      <c r="M11" s="40">
        <f t="shared" si="4"/>
        <v>7.4596322467286225</v>
      </c>
      <c r="N11" s="65">
        <f t="shared" si="4"/>
        <v>7.5387421427320849</v>
      </c>
      <c r="O11" s="41">
        <f t="shared" si="4"/>
        <v>7.6865936683549849</v>
      </c>
      <c r="P11" s="12">
        <f t="shared" si="5"/>
        <v>0.97047308191133586</v>
      </c>
      <c r="Q11" s="20">
        <f t="shared" si="6"/>
        <v>-1.0493779267902181E-2</v>
      </c>
      <c r="R11" s="26"/>
      <c r="S11" s="111">
        <v>2792.0056999594599</v>
      </c>
      <c r="T11" s="112">
        <v>2565.4389243333335</v>
      </c>
      <c r="U11" s="112">
        <v>2715.0081810945949</v>
      </c>
      <c r="V11" s="12">
        <f t="shared" si="7"/>
        <v>1.0283599583238907</v>
      </c>
      <c r="W11" s="20">
        <f t="shared" si="8"/>
        <v>8.8315014431693317E-2</v>
      </c>
      <c r="X11" s="111">
        <v>374.2819495135135</v>
      </c>
      <c r="Y11" s="112">
        <v>340.30065968055555</v>
      </c>
      <c r="Z11" s="112">
        <v>353.21343864864866</v>
      </c>
      <c r="AA11" s="12">
        <f t="shared" si="9"/>
        <v>1.059648101005076</v>
      </c>
      <c r="AB11" s="20">
        <f t="shared" si="10"/>
        <v>9.9856667527052689E-2</v>
      </c>
    </row>
    <row r="12" spans="2:28">
      <c r="B12" s="64" t="s">
        <v>3</v>
      </c>
      <c r="C12" s="111">
        <v>108957.80032999998</v>
      </c>
      <c r="D12" s="112">
        <v>108289.25904400002</v>
      </c>
      <c r="E12" s="112">
        <v>116675.03650200002</v>
      </c>
      <c r="F12" s="12">
        <f t="shared" si="0"/>
        <v>0.93385700657682891</v>
      </c>
      <c r="G12" s="20">
        <f t="shared" si="1"/>
        <v>6.1736620224570604E-3</v>
      </c>
      <c r="H12" s="111">
        <v>33087.654440000006</v>
      </c>
      <c r="I12" s="112">
        <v>32799.174850999996</v>
      </c>
      <c r="J12" s="112">
        <v>34123.505229999988</v>
      </c>
      <c r="K12" s="12">
        <f t="shared" si="2"/>
        <v>0.9696440684209281</v>
      </c>
      <c r="L12" s="20">
        <f t="shared" si="3"/>
        <v>8.7953306847050605E-3</v>
      </c>
      <c r="M12" s="40">
        <f t="shared" si="4"/>
        <v>3.2930046621340368</v>
      </c>
      <c r="N12" s="65">
        <f t="shared" si="4"/>
        <v>3.301584858031831</v>
      </c>
      <c r="O12" s="41">
        <f t="shared" si="4"/>
        <v>3.4191984591144555</v>
      </c>
      <c r="P12" s="12">
        <f t="shared" si="5"/>
        <v>0.96309257900955481</v>
      </c>
      <c r="Q12" s="20">
        <f t="shared" si="6"/>
        <v>-2.5988112578482214E-3</v>
      </c>
      <c r="R12" s="26"/>
      <c r="S12" s="111">
        <v>1472.402707162162</v>
      </c>
      <c r="T12" s="112">
        <v>1504.0174867222224</v>
      </c>
      <c r="U12" s="112">
        <v>1576.6896824594596</v>
      </c>
      <c r="V12" s="12">
        <f t="shared" si="7"/>
        <v>0.93385700657682902</v>
      </c>
      <c r="W12" s="20">
        <f t="shared" si="8"/>
        <v>-2.1020220734906503E-2</v>
      </c>
      <c r="X12" s="111">
        <v>447.13046540540546</v>
      </c>
      <c r="Y12" s="112">
        <v>455.54409515277774</v>
      </c>
      <c r="Z12" s="112">
        <v>461.12844905405387</v>
      </c>
      <c r="AA12" s="12">
        <f t="shared" si="9"/>
        <v>0.9696440684209281</v>
      </c>
      <c r="AB12" s="20">
        <f t="shared" si="10"/>
        <v>-1.8469407982449115E-2</v>
      </c>
    </row>
    <row r="13" spans="2:28" ht="15.75" thickBot="1">
      <c r="B13" s="66" t="s">
        <v>6</v>
      </c>
      <c r="C13" s="113">
        <v>63254.021653965981</v>
      </c>
      <c r="D13" s="114">
        <v>46999.569864999998</v>
      </c>
      <c r="E13" s="114">
        <v>62012.17150299999</v>
      </c>
      <c r="F13" s="11">
        <f t="shared" si="0"/>
        <v>1.0200259097668578</v>
      </c>
      <c r="G13" s="21">
        <f t="shared" si="1"/>
        <v>0.34584256485016196</v>
      </c>
      <c r="H13" s="113">
        <v>4368.1159720000005</v>
      </c>
      <c r="I13" s="114">
        <v>3645.0408820000002</v>
      </c>
      <c r="J13" s="114">
        <v>5826.402325</v>
      </c>
      <c r="K13" s="11">
        <f t="shared" si="2"/>
        <v>0.74971066677926335</v>
      </c>
      <c r="L13" s="21">
        <f t="shared" si="3"/>
        <v>0.19837228536192875</v>
      </c>
      <c r="M13" s="42">
        <f t="shared" si="4"/>
        <v>14.480847591828995</v>
      </c>
      <c r="N13" s="67">
        <f t="shared" si="4"/>
        <v>12.8941132312381</v>
      </c>
      <c r="O13" s="43">
        <f t="shared" si="4"/>
        <v>10.643304056933623</v>
      </c>
      <c r="P13" s="11">
        <f t="shared" si="5"/>
        <v>1.3605594197410333</v>
      </c>
      <c r="Q13" s="21">
        <f t="shared" si="6"/>
        <v>0.1230588201092242</v>
      </c>
      <c r="R13" s="28"/>
      <c r="S13" s="111">
        <v>854.78407640494572</v>
      </c>
      <c r="T13" s="112">
        <v>652.77180368055554</v>
      </c>
      <c r="U13" s="112">
        <v>838.002317608108</v>
      </c>
      <c r="V13" s="11">
        <f t="shared" si="7"/>
        <v>1.0200259097668578</v>
      </c>
      <c r="W13" s="21">
        <f t="shared" si="8"/>
        <v>0.3094684414758333</v>
      </c>
      <c r="X13" s="111">
        <v>59.02859421621622</v>
      </c>
      <c r="Y13" s="112">
        <v>50.625567805555562</v>
      </c>
      <c r="Z13" s="112">
        <v>78.735166554054061</v>
      </c>
      <c r="AA13" s="11">
        <f t="shared" si="9"/>
        <v>0.74971066677926335</v>
      </c>
      <c r="AB13" s="21">
        <f t="shared" si="10"/>
        <v>0.16598384521701148</v>
      </c>
    </row>
    <row r="14" spans="2:28" s="2" customFormat="1" ht="15.75" thickTop="1">
      <c r="B14" s="68" t="s">
        <v>7</v>
      </c>
      <c r="C14" s="115">
        <f>SUM(C7:C13)-1</f>
        <v>1925604.0116669664</v>
      </c>
      <c r="D14" s="116">
        <f>SUM(D7:D13)</f>
        <v>1794181.1175063639</v>
      </c>
      <c r="E14" s="116">
        <f>SUM(E7:E13)</f>
        <v>1926469.0207389998</v>
      </c>
      <c r="F14" s="22">
        <f t="shared" si="0"/>
        <v>0.99955098729192038</v>
      </c>
      <c r="G14" s="23">
        <f t="shared" si="1"/>
        <v>7.3249513596074456E-2</v>
      </c>
      <c r="H14" s="115">
        <f>SUM(H7:H13)</f>
        <v>229673.73429300002</v>
      </c>
      <c r="I14" s="116">
        <f>SUM(I7:I13)</f>
        <v>215161.80837799999</v>
      </c>
      <c r="J14" s="116">
        <f>SUM(J7:J13)</f>
        <v>227063.62587499997</v>
      </c>
      <c r="K14" s="22">
        <f t="shared" si="2"/>
        <v>1.0114950530184739</v>
      </c>
      <c r="L14" s="23">
        <f t="shared" si="3"/>
        <v>6.7446569743944584E-2</v>
      </c>
      <c r="M14" s="44">
        <f t="shared" si="4"/>
        <v>8.3840845693327282</v>
      </c>
      <c r="N14" s="45">
        <f t="shared" si="4"/>
        <v>8.3387527323358217</v>
      </c>
      <c r="O14" s="45">
        <f t="shared" si="4"/>
        <v>8.4842696108426185</v>
      </c>
      <c r="P14" s="22">
        <f t="shared" si="5"/>
        <v>0.9881916716340724</v>
      </c>
      <c r="Q14" s="23">
        <f t="shared" si="6"/>
        <v>5.4362850718812084E-3</v>
      </c>
      <c r="R14" s="70"/>
      <c r="S14" s="117">
        <v>26021.675833337384</v>
      </c>
      <c r="T14" s="117">
        <v>24919.182187588387</v>
      </c>
      <c r="U14" s="117">
        <v>26033.365145121621</v>
      </c>
      <c r="V14" s="22">
        <f t="shared" si="7"/>
        <v>0.99955098729192038</v>
      </c>
      <c r="W14" s="23">
        <f t="shared" si="8"/>
        <v>4.4242769985369801E-2</v>
      </c>
      <c r="X14" s="117">
        <v>3103.699112067568</v>
      </c>
      <c r="Y14" s="117">
        <v>2988.3584496944441</v>
      </c>
      <c r="Z14" s="117">
        <v>3068.4273766891888</v>
      </c>
      <c r="AA14" s="22">
        <f t="shared" si="9"/>
        <v>1.0114950530184739</v>
      </c>
      <c r="AB14" s="23">
        <f t="shared" si="10"/>
        <v>3.8596662453567854E-2</v>
      </c>
    </row>
    <row r="16" spans="2:28">
      <c r="B16" s="55" t="s">
        <v>39</v>
      </c>
      <c r="C16" s="56" t="s">
        <v>33</v>
      </c>
      <c r="D16" s="57"/>
      <c r="E16" s="57"/>
      <c r="F16" s="57"/>
      <c r="G16" s="58"/>
      <c r="H16" s="56" t="s">
        <v>26</v>
      </c>
      <c r="I16" s="57"/>
      <c r="J16" s="57"/>
      <c r="K16" s="57"/>
      <c r="L16" s="58"/>
      <c r="M16" s="56" t="s">
        <v>34</v>
      </c>
      <c r="N16" s="16"/>
      <c r="O16" s="16"/>
      <c r="P16" s="16"/>
      <c r="Q16" s="17"/>
      <c r="R16" s="70"/>
      <c r="S16" s="59" t="s">
        <v>28</v>
      </c>
      <c r="T16" s="57"/>
      <c r="U16" s="57"/>
      <c r="V16" s="57"/>
      <c r="W16" s="58"/>
      <c r="X16" s="56" t="s">
        <v>29</v>
      </c>
      <c r="Y16" s="57"/>
      <c r="Z16" s="57"/>
      <c r="AA16" s="57"/>
      <c r="AB16" s="58"/>
    </row>
    <row r="17" spans="2:28" s="6" customFormat="1" ht="12.75">
      <c r="B17" s="60" t="s">
        <v>9</v>
      </c>
      <c r="C17" s="61">
        <v>2014</v>
      </c>
      <c r="D17" s="62">
        <v>2013</v>
      </c>
      <c r="E17" s="62" t="s">
        <v>42</v>
      </c>
      <c r="F17" s="62" t="s">
        <v>30</v>
      </c>
      <c r="G17" s="63" t="s">
        <v>31</v>
      </c>
      <c r="H17" s="61">
        <v>2014</v>
      </c>
      <c r="I17" s="62">
        <v>2013</v>
      </c>
      <c r="J17" s="62" t="s">
        <v>42</v>
      </c>
      <c r="K17" s="62" t="s">
        <v>30</v>
      </c>
      <c r="L17" s="63" t="s">
        <v>31</v>
      </c>
      <c r="M17" s="61">
        <v>2014</v>
      </c>
      <c r="N17" s="62">
        <v>2013</v>
      </c>
      <c r="O17" s="62" t="s">
        <v>42</v>
      </c>
      <c r="P17" s="62" t="s">
        <v>30</v>
      </c>
      <c r="Q17" s="63" t="s">
        <v>31</v>
      </c>
      <c r="R17" s="70"/>
      <c r="S17" s="61">
        <v>2014</v>
      </c>
      <c r="T17" s="62">
        <v>2013</v>
      </c>
      <c r="U17" s="62" t="s">
        <v>42</v>
      </c>
      <c r="V17" s="62" t="s">
        <v>30</v>
      </c>
      <c r="W17" s="63" t="s">
        <v>31</v>
      </c>
      <c r="X17" s="61">
        <v>2014</v>
      </c>
      <c r="Y17" s="62">
        <v>2013</v>
      </c>
      <c r="Z17" s="62" t="s">
        <v>42</v>
      </c>
      <c r="AA17" s="62" t="s">
        <v>30</v>
      </c>
      <c r="AB17" s="63" t="s">
        <v>31</v>
      </c>
    </row>
    <row r="18" spans="2:28">
      <c r="B18" s="64" t="s">
        <v>5</v>
      </c>
      <c r="C18" s="111">
        <v>29435.02103</v>
      </c>
      <c r="D18" s="110">
        <v>19599.015694999998</v>
      </c>
      <c r="E18" s="112">
        <v>18600.185121999999</v>
      </c>
      <c r="F18" s="12">
        <f t="shared" ref="F18:F25" si="11">IF(E184,"NA",IF(ISERROR(C18/E18),"NA",IF((C18/E18)&gt;200%,"NA",IF((C18/E18)&lt;-200%,"NA",(C18/E18)))))</f>
        <v>1.5825122619443572</v>
      </c>
      <c r="G18" s="20">
        <f t="shared" ref="G18:G25" si="12">IF(D18=0,"NA",IF(ISERROR(C18/D18-1),"NA",IF((C18/D18-1)&gt;200%,"NA",IF((C18/D18-1)&lt;-200%,"NA",(C18/D18-1)))))</f>
        <v>0.50186221022871647</v>
      </c>
      <c r="H18" s="111">
        <v>9031.6651900000015</v>
      </c>
      <c r="I18" s="112">
        <v>7170.3793290000003</v>
      </c>
      <c r="J18" s="112">
        <v>14.015450000000001</v>
      </c>
      <c r="K18" s="97" t="str">
        <f t="shared" ref="K18:K25" si="13">IF(J184,"NA",IF(ISERROR(H18/J18),"NA",IF((H18/J18)&gt;200%,"NA",IF((H18/J18)&lt;-200%,"NA",(H18/J18)))))</f>
        <v>NA</v>
      </c>
      <c r="L18" s="20">
        <f t="shared" ref="L18:L25" si="14">IF(I18=0,"NA",IF(ISERROR(H18/I18-1),"NA",IF((H18/I18-1)&gt;200%,"NA",IF((H18/I18-1)&lt;-200%,"NA",(H18/I18-1)))))</f>
        <v>0.25957983191658851</v>
      </c>
      <c r="M18" s="40">
        <f t="shared" ref="M18:O25" si="15">IF(ISERROR(C18/H18),"NA",(C18/H18))</f>
        <v>3.2590912540237769</v>
      </c>
      <c r="N18" s="41">
        <f t="shared" si="15"/>
        <v>2.7333303854279252</v>
      </c>
      <c r="O18" s="153">
        <f t="shared" si="15"/>
        <v>1327.1200797691117</v>
      </c>
      <c r="P18" s="97">
        <f t="shared" ref="P18:P25" si="16">IF(O174,"NA",IF(ISERROR(M18/O18),"NA",IF((M18/O18)&gt;200%,"NA",IF((M18/O18)&lt;-200%,"NA",(M18/O18)))))</f>
        <v>2.455762145193963E-3</v>
      </c>
      <c r="Q18" s="20">
        <f t="shared" ref="Q18:Q25" si="17">IF(N18=0,"NA",IF(ISERROR(M18/N18-1),"NA",IF((M18/N18-1)&gt;200%,"NA",IF((M18/N18-1)&lt;-200%,"NA",(M18/N18-1)))))</f>
        <v>0.19235174474290262</v>
      </c>
      <c r="R18" s="26"/>
      <c r="S18" s="121">
        <v>397.77055445945945</v>
      </c>
      <c r="T18" s="122">
        <v>272.20855131944444</v>
      </c>
      <c r="U18" s="122">
        <v>251.35385299999999</v>
      </c>
      <c r="V18" s="12">
        <f t="shared" ref="V18:V25" si="18">IF(U184,"NA",IF(ISERROR(S18/U18),"NA",IF((S18/U18)&gt;200%,"NA",IF((S18/U18)&lt;-200%,"NA",(S18/U18)))))</f>
        <v>1.5825122619443572</v>
      </c>
      <c r="W18" s="20">
        <f t="shared" ref="W18:W25" si="19">IF(T18=0,"NA",IF(ISERROR(S18/T18-1),"NA",IF((S18/T18-1)&gt;200%,"NA",IF((S18/T18-1)&lt;-200%,"NA",(S18/T18-1)))))</f>
        <v>0.4612713396819943</v>
      </c>
      <c r="X18" s="121">
        <v>122.04952959459462</v>
      </c>
      <c r="Y18" s="122">
        <v>99.588601791666676</v>
      </c>
      <c r="Z18" s="122">
        <v>0.18939797297297298</v>
      </c>
      <c r="AA18" s="97" t="str">
        <f t="shared" ref="AA18:AA25" si="20">IF(Z184,"NA",IF(ISERROR(X18/Z18),"NA",IF((X18/Z18)&gt;200%,"NA",IF((X18/Z18)&lt;-200%,"NA",(X18/Z18)))))</f>
        <v>NA</v>
      </c>
      <c r="AB18" s="20">
        <f t="shared" ref="AB18:AB25" si="21">IF(Y18=0,"NA",IF(ISERROR(X18/Y18-1),"NA",IF((X18/Y18-1)&gt;200%,"NA",IF((X18/Y18-1)&lt;-200%,"NA",(X18/Y18-1)))))</f>
        <v>0.22553713375668072</v>
      </c>
    </row>
    <row r="19" spans="2:28">
      <c r="B19" s="64" t="s">
        <v>0</v>
      </c>
      <c r="C19" s="111">
        <v>11210.676197999999</v>
      </c>
      <c r="D19" s="112">
        <v>10515.673642</v>
      </c>
      <c r="E19" s="112">
        <v>9718.1894749999992</v>
      </c>
      <c r="F19" s="12">
        <f t="shared" si="11"/>
        <v>1.1535766231806259</v>
      </c>
      <c r="G19" s="20">
        <f t="shared" si="12"/>
        <v>6.6092062159872844E-2</v>
      </c>
      <c r="H19" s="111">
        <v>23467.755795999998</v>
      </c>
      <c r="I19" s="112">
        <v>20999.342411000001</v>
      </c>
      <c r="J19" s="112">
        <v>19656.062610000004</v>
      </c>
      <c r="K19" s="12">
        <f t="shared" si="13"/>
        <v>1.1939194670686895</v>
      </c>
      <c r="L19" s="20">
        <f t="shared" si="14"/>
        <v>0.11754717536807147</v>
      </c>
      <c r="M19" s="40">
        <f t="shared" si="15"/>
        <v>0.47770550773801823</v>
      </c>
      <c r="N19" s="65">
        <f t="shared" si="15"/>
        <v>0.50076204464819896</v>
      </c>
      <c r="O19" s="41">
        <f t="shared" si="15"/>
        <v>0.49441180911053256</v>
      </c>
      <c r="P19" s="12">
        <f t="shared" si="16"/>
        <v>0.96620974445863328</v>
      </c>
      <c r="Q19" s="20">
        <f t="shared" si="17"/>
        <v>-4.6042900328795211E-2</v>
      </c>
      <c r="R19" s="26"/>
      <c r="S19" s="121">
        <v>151.4956242972973</v>
      </c>
      <c r="T19" s="122">
        <v>146.05102280555556</v>
      </c>
      <c r="U19" s="122">
        <v>131.32688479729728</v>
      </c>
      <c r="V19" s="12">
        <f t="shared" si="18"/>
        <v>1.1535766231806261</v>
      </c>
      <c r="W19" s="20">
        <f t="shared" si="19"/>
        <v>3.7278763182578833E-2</v>
      </c>
      <c r="X19" s="121">
        <v>317.13183508108102</v>
      </c>
      <c r="Y19" s="122">
        <v>291.65753348611111</v>
      </c>
      <c r="Z19" s="122">
        <v>265.62246770270275</v>
      </c>
      <c r="AA19" s="12">
        <f t="shared" si="20"/>
        <v>1.1939194670686895</v>
      </c>
      <c r="AB19" s="20">
        <f t="shared" si="21"/>
        <v>8.7343197655420868E-2</v>
      </c>
    </row>
    <row r="20" spans="2:28">
      <c r="B20" s="64" t="s">
        <v>4</v>
      </c>
      <c r="C20" s="111">
        <v>165.833575</v>
      </c>
      <c r="D20" s="112">
        <v>545.11017900000002</v>
      </c>
      <c r="E20" s="112">
        <v>0</v>
      </c>
      <c r="F20" s="97" t="str">
        <f t="shared" si="11"/>
        <v>NA</v>
      </c>
      <c r="G20" s="96">
        <f t="shared" si="12"/>
        <v>-0.69577971318712062</v>
      </c>
      <c r="H20" s="111">
        <v>1941.0360000000001</v>
      </c>
      <c r="I20" s="112">
        <v>2043.3556000000001</v>
      </c>
      <c r="J20" s="112">
        <v>0</v>
      </c>
      <c r="K20" s="97" t="str">
        <f t="shared" si="13"/>
        <v>NA</v>
      </c>
      <c r="L20" s="20">
        <f t="shared" si="14"/>
        <v>-5.0074299353475293E-2</v>
      </c>
      <c r="M20" s="40">
        <f t="shared" si="15"/>
        <v>8.5435599854922828E-2</v>
      </c>
      <c r="N20" s="65">
        <f t="shared" si="15"/>
        <v>0.26677205817724531</v>
      </c>
      <c r="O20" s="104" t="str">
        <f t="shared" si="15"/>
        <v>NA</v>
      </c>
      <c r="P20" s="97" t="str">
        <f t="shared" si="16"/>
        <v>NA</v>
      </c>
      <c r="Q20" s="96">
        <f t="shared" si="17"/>
        <v>-0.67974307189938621</v>
      </c>
      <c r="R20" s="26"/>
      <c r="S20" s="121">
        <v>2.2409942567567569</v>
      </c>
      <c r="T20" s="122">
        <v>7.5709747083333339</v>
      </c>
      <c r="U20" s="122">
        <v>0</v>
      </c>
      <c r="V20" s="97" t="str">
        <f t="shared" si="18"/>
        <v>NA</v>
      </c>
      <c r="W20" s="96">
        <f t="shared" si="19"/>
        <v>-0.70400188310098222</v>
      </c>
      <c r="X20" s="121">
        <v>26.230216216216217</v>
      </c>
      <c r="Y20" s="122">
        <v>28.379938888888891</v>
      </c>
      <c r="Z20" s="122">
        <v>0</v>
      </c>
      <c r="AA20" s="97" t="str">
        <f t="shared" si="20"/>
        <v>NA</v>
      </c>
      <c r="AB20" s="20">
        <f t="shared" si="21"/>
        <v>-7.5747966938516487E-2</v>
      </c>
    </row>
    <row r="21" spans="2:28">
      <c r="B21" s="64" t="s">
        <v>1</v>
      </c>
      <c r="C21" s="111">
        <v>200.54941400000001</v>
      </c>
      <c r="D21" s="112">
        <v>156.380787</v>
      </c>
      <c r="E21" s="112">
        <v>0</v>
      </c>
      <c r="F21" s="97" t="str">
        <f t="shared" si="11"/>
        <v>NA</v>
      </c>
      <c r="G21" s="96">
        <f t="shared" si="12"/>
        <v>0.28244279778435954</v>
      </c>
      <c r="H21" s="111">
        <v>457.77247400000005</v>
      </c>
      <c r="I21" s="112">
        <v>593.82989199999997</v>
      </c>
      <c r="J21" s="112">
        <v>0</v>
      </c>
      <c r="K21" s="97" t="str">
        <f t="shared" si="13"/>
        <v>NA</v>
      </c>
      <c r="L21" s="20">
        <f t="shared" si="14"/>
        <v>-0.22911850655035726</v>
      </c>
      <c r="M21" s="40">
        <f t="shared" si="15"/>
        <v>0.43809845587177004</v>
      </c>
      <c r="N21" s="65">
        <f t="shared" si="15"/>
        <v>0.26334273351129989</v>
      </c>
      <c r="O21" s="104" t="str">
        <f t="shared" si="15"/>
        <v>NA</v>
      </c>
      <c r="P21" s="97" t="str">
        <f t="shared" si="16"/>
        <v>NA</v>
      </c>
      <c r="Q21" s="96">
        <f t="shared" si="17"/>
        <v>0.66360563676981621</v>
      </c>
      <c r="R21" s="26"/>
      <c r="S21" s="121">
        <v>2.7101272162162164</v>
      </c>
      <c r="T21" s="122">
        <v>2.171955375</v>
      </c>
      <c r="U21" s="122">
        <v>0</v>
      </c>
      <c r="V21" s="97" t="str">
        <f t="shared" si="18"/>
        <v>NA</v>
      </c>
      <c r="W21" s="96">
        <f t="shared" si="19"/>
        <v>0.24778218162802568</v>
      </c>
      <c r="X21" s="121">
        <v>6.1861145135135143</v>
      </c>
      <c r="Y21" s="122">
        <v>8.2476373888888883</v>
      </c>
      <c r="Z21" s="122">
        <v>0</v>
      </c>
      <c r="AA21" s="97" t="str">
        <f t="shared" si="20"/>
        <v>NA</v>
      </c>
      <c r="AB21" s="20">
        <f t="shared" si="21"/>
        <v>-0.24995314150845571</v>
      </c>
    </row>
    <row r="22" spans="2:28">
      <c r="B22" s="64" t="s">
        <v>2</v>
      </c>
      <c r="C22" s="111">
        <v>25.723531999999999</v>
      </c>
      <c r="D22" s="112">
        <v>130.59329500000001</v>
      </c>
      <c r="E22" s="112">
        <v>0</v>
      </c>
      <c r="F22" s="97" t="str">
        <f t="shared" si="11"/>
        <v>NA</v>
      </c>
      <c r="G22" s="96">
        <f t="shared" si="12"/>
        <v>-0.80302563006776118</v>
      </c>
      <c r="H22" s="111">
        <v>237.38165100000001</v>
      </c>
      <c r="I22" s="112">
        <v>142.57240999999996</v>
      </c>
      <c r="J22" s="112">
        <v>0</v>
      </c>
      <c r="K22" s="97" t="str">
        <f t="shared" si="13"/>
        <v>NA</v>
      </c>
      <c r="L22" s="20">
        <f t="shared" si="14"/>
        <v>0.66499009871545312</v>
      </c>
      <c r="M22" s="40">
        <f t="shared" si="15"/>
        <v>0.10836360726128742</v>
      </c>
      <c r="N22" s="65">
        <f t="shared" si="15"/>
        <v>0.91597872968549843</v>
      </c>
      <c r="O22" s="104" t="str">
        <f t="shared" si="15"/>
        <v>NA</v>
      </c>
      <c r="P22" s="97" t="str">
        <f t="shared" si="16"/>
        <v>NA</v>
      </c>
      <c r="Q22" s="20">
        <f t="shared" si="17"/>
        <v>-0.88169637159752157</v>
      </c>
      <c r="R22" s="26"/>
      <c r="S22" s="121">
        <v>0.34761529729729729</v>
      </c>
      <c r="T22" s="122">
        <v>1.8137957638888891</v>
      </c>
      <c r="U22" s="122">
        <v>0</v>
      </c>
      <c r="V22" s="97" t="str">
        <f t="shared" si="18"/>
        <v>NA</v>
      </c>
      <c r="W22" s="20">
        <f t="shared" si="19"/>
        <v>-0.80834926168755139</v>
      </c>
      <c r="X22" s="121">
        <v>3.2078601486486487</v>
      </c>
      <c r="Y22" s="122">
        <v>1.9801723611111106</v>
      </c>
      <c r="Z22" s="122">
        <v>0</v>
      </c>
      <c r="AA22" s="97" t="str">
        <f t="shared" si="20"/>
        <v>NA</v>
      </c>
      <c r="AB22" s="20">
        <f t="shared" si="21"/>
        <v>0.61999036631773818</v>
      </c>
    </row>
    <row r="23" spans="2:28" ht="15.75" thickBot="1">
      <c r="B23" s="105" t="s">
        <v>3</v>
      </c>
      <c r="C23" s="113">
        <v>5786.4544880000003</v>
      </c>
      <c r="D23" s="114">
        <v>5741.5513060000003</v>
      </c>
      <c r="E23" s="114">
        <v>5910.1705309999998</v>
      </c>
      <c r="F23" s="11">
        <f t="shared" si="11"/>
        <v>0.97906726339771677</v>
      </c>
      <c r="G23" s="21">
        <f t="shared" si="12"/>
        <v>7.8207403551502352E-3</v>
      </c>
      <c r="H23" s="113">
        <v>10929.792150000001</v>
      </c>
      <c r="I23" s="114">
        <v>11909.865</v>
      </c>
      <c r="J23" s="114">
        <v>12059.966440000002</v>
      </c>
      <c r="K23" s="11">
        <f t="shared" si="13"/>
        <v>0.90628711152532848</v>
      </c>
      <c r="L23" s="21">
        <f t="shared" si="14"/>
        <v>-8.2290844606550895E-2</v>
      </c>
      <c r="M23" s="42">
        <f t="shared" si="15"/>
        <v>0.52942035937984422</v>
      </c>
      <c r="N23" s="67">
        <f t="shared" si="15"/>
        <v>0.4820836597224234</v>
      </c>
      <c r="O23" s="43">
        <f t="shared" si="15"/>
        <v>0.49006525518988087</v>
      </c>
      <c r="P23" s="11">
        <f t="shared" si="16"/>
        <v>1.0803058445241436</v>
      </c>
      <c r="Q23" s="21">
        <f t="shared" si="17"/>
        <v>9.8191877494202107E-2</v>
      </c>
      <c r="R23" s="26"/>
      <c r="S23" s="121">
        <v>78.195330918918927</v>
      </c>
      <c r="T23" s="122">
        <v>79.743768138888896</v>
      </c>
      <c r="U23" s="122">
        <v>79.867169337837836</v>
      </c>
      <c r="V23" s="11">
        <f t="shared" si="18"/>
        <v>0.97906726339771677</v>
      </c>
      <c r="W23" s="21">
        <f t="shared" si="19"/>
        <v>-1.941765803282669E-2</v>
      </c>
      <c r="X23" s="124">
        <v>147.69989391891895</v>
      </c>
      <c r="Y23" s="125">
        <v>165.41479166666667</v>
      </c>
      <c r="Z23" s="125">
        <v>162.97251945945948</v>
      </c>
      <c r="AA23" s="11">
        <f t="shared" si="20"/>
        <v>0.9062871115253287</v>
      </c>
      <c r="AB23" s="21">
        <f t="shared" si="21"/>
        <v>-0.10709379475231973</v>
      </c>
    </row>
    <row r="24" spans="2:28" ht="16.5" hidden="1" thickTop="1" thickBot="1">
      <c r="B24" s="66" t="s">
        <v>6</v>
      </c>
      <c r="C24" s="113">
        <v>0</v>
      </c>
      <c r="D24" s="114">
        <v>0</v>
      </c>
      <c r="E24" s="114">
        <v>0</v>
      </c>
      <c r="F24" s="11" t="str">
        <f t="shared" si="11"/>
        <v>NA</v>
      </c>
      <c r="G24" s="21" t="str">
        <f t="shared" si="12"/>
        <v>NA</v>
      </c>
      <c r="H24" s="113">
        <v>0</v>
      </c>
      <c r="I24" s="114">
        <v>0</v>
      </c>
      <c r="J24" s="114">
        <v>0</v>
      </c>
      <c r="K24" s="11" t="str">
        <f t="shared" si="13"/>
        <v>NA</v>
      </c>
      <c r="L24" s="21" t="str">
        <f t="shared" si="14"/>
        <v>NA</v>
      </c>
      <c r="M24" s="42" t="str">
        <f t="shared" si="15"/>
        <v>NA</v>
      </c>
      <c r="N24" s="67" t="str">
        <f t="shared" si="15"/>
        <v>NA</v>
      </c>
      <c r="O24" s="43" t="str">
        <f t="shared" si="15"/>
        <v>NA</v>
      </c>
      <c r="P24" s="11" t="str">
        <f t="shared" si="16"/>
        <v>NA</v>
      </c>
      <c r="Q24" s="21" t="str">
        <f t="shared" si="17"/>
        <v>NA</v>
      </c>
      <c r="R24" s="28"/>
      <c r="S24" s="121">
        <v>0</v>
      </c>
      <c r="T24" s="122">
        <v>0</v>
      </c>
      <c r="U24" s="122">
        <v>0</v>
      </c>
      <c r="V24" s="11" t="str">
        <f t="shared" si="18"/>
        <v>NA</v>
      </c>
      <c r="W24" s="21" t="str">
        <f t="shared" si="19"/>
        <v>NA</v>
      </c>
      <c r="X24" s="121">
        <v>0</v>
      </c>
      <c r="Y24" s="122">
        <v>0</v>
      </c>
      <c r="Z24" s="122">
        <v>0</v>
      </c>
      <c r="AA24" s="11" t="str">
        <f t="shared" si="20"/>
        <v>NA</v>
      </c>
      <c r="AB24" s="21" t="str">
        <f t="shared" si="21"/>
        <v>NA</v>
      </c>
    </row>
    <row r="25" spans="2:28" s="2" customFormat="1" ht="15.75" thickTop="1">
      <c r="B25" s="68" t="s">
        <v>7</v>
      </c>
      <c r="C25" s="115">
        <f>SUM(C18:C24)</f>
        <v>46824.258237000002</v>
      </c>
      <c r="D25" s="116">
        <f>SUM(D18:D24)</f>
        <v>36688.324903999994</v>
      </c>
      <c r="E25" s="116">
        <f>SUM(E18:E24)</f>
        <v>34228.545127999998</v>
      </c>
      <c r="F25" s="22">
        <f t="shared" si="11"/>
        <v>1.3679885622335821</v>
      </c>
      <c r="G25" s="23">
        <f t="shared" si="12"/>
        <v>0.27627135770090505</v>
      </c>
      <c r="H25" s="115">
        <f>SUM(H18:H24)</f>
        <v>46065.403260999999</v>
      </c>
      <c r="I25" s="116">
        <f>SUM(I18:I24)</f>
        <v>42859.344642000004</v>
      </c>
      <c r="J25" s="116">
        <f>SUM(J18:J24)</f>
        <v>31730.044500000004</v>
      </c>
      <c r="K25" s="98">
        <f t="shared" si="13"/>
        <v>1.4517913222907706</v>
      </c>
      <c r="L25" s="23">
        <f t="shared" si="14"/>
        <v>7.4804191379497231E-2</v>
      </c>
      <c r="M25" s="44">
        <f t="shared" si="15"/>
        <v>1.016473425223273</v>
      </c>
      <c r="N25" s="45">
        <f t="shared" si="15"/>
        <v>0.85601693657367028</v>
      </c>
      <c r="O25" s="45">
        <f t="shared" si="15"/>
        <v>1.0787424243290926</v>
      </c>
      <c r="P25" s="22">
        <f t="shared" si="16"/>
        <v>0.94227630461039213</v>
      </c>
      <c r="Q25" s="23">
        <f t="shared" si="17"/>
        <v>0.18744546024036945</v>
      </c>
      <c r="R25" s="70"/>
      <c r="S25" s="123">
        <v>632.760246445946</v>
      </c>
      <c r="T25" s="123">
        <v>509.56006811111104</v>
      </c>
      <c r="U25" s="123">
        <v>462.54790713513512</v>
      </c>
      <c r="V25" s="22">
        <f t="shared" si="18"/>
        <v>1.3679885622335821</v>
      </c>
      <c r="W25" s="23">
        <f t="shared" si="19"/>
        <v>0.24177753722250239</v>
      </c>
      <c r="X25" s="123">
        <v>622.50544947297294</v>
      </c>
      <c r="Y25" s="123">
        <v>595.26867558333333</v>
      </c>
      <c r="Z25" s="123">
        <v>428.78438513513521</v>
      </c>
      <c r="AA25" s="98">
        <f t="shared" si="20"/>
        <v>1.4517913222907706</v>
      </c>
      <c r="AB25" s="23">
        <f t="shared" si="21"/>
        <v>4.5755429450321738E-2</v>
      </c>
    </row>
    <row r="27" spans="2:28">
      <c r="B27" s="73" t="s">
        <v>40</v>
      </c>
      <c r="C27" s="74" t="s">
        <v>33</v>
      </c>
      <c r="D27" s="75"/>
      <c r="E27" s="75"/>
      <c r="F27" s="75"/>
      <c r="G27" s="76"/>
      <c r="H27" s="74" t="s">
        <v>26</v>
      </c>
      <c r="I27" s="75"/>
      <c r="J27" s="75"/>
      <c r="K27" s="75"/>
      <c r="L27" s="76"/>
      <c r="M27" s="74" t="s">
        <v>34</v>
      </c>
      <c r="N27" s="51"/>
      <c r="O27" s="51"/>
      <c r="P27" s="51"/>
      <c r="Q27" s="52"/>
      <c r="R27" s="70"/>
      <c r="S27" s="77" t="s">
        <v>28</v>
      </c>
      <c r="T27" s="75"/>
      <c r="U27" s="75"/>
      <c r="V27" s="75"/>
      <c r="W27" s="76"/>
      <c r="X27" s="74" t="s">
        <v>29</v>
      </c>
      <c r="Y27" s="75"/>
      <c r="Z27" s="75"/>
      <c r="AA27" s="75"/>
      <c r="AB27" s="76"/>
    </row>
    <row r="28" spans="2:28" s="6" customFormat="1" ht="12.75">
      <c r="B28" s="78" t="s">
        <v>9</v>
      </c>
      <c r="C28" s="79">
        <v>2014</v>
      </c>
      <c r="D28" s="80">
        <v>2013</v>
      </c>
      <c r="E28" s="80" t="s">
        <v>42</v>
      </c>
      <c r="F28" s="80" t="s">
        <v>30</v>
      </c>
      <c r="G28" s="81" t="s">
        <v>31</v>
      </c>
      <c r="H28" s="79">
        <v>2014</v>
      </c>
      <c r="I28" s="80">
        <v>2013</v>
      </c>
      <c r="J28" s="80" t="s">
        <v>42</v>
      </c>
      <c r="K28" s="80" t="s">
        <v>30</v>
      </c>
      <c r="L28" s="81" t="s">
        <v>31</v>
      </c>
      <c r="M28" s="79">
        <v>2014</v>
      </c>
      <c r="N28" s="80">
        <v>2013</v>
      </c>
      <c r="O28" s="80" t="s">
        <v>42</v>
      </c>
      <c r="P28" s="80" t="s">
        <v>30</v>
      </c>
      <c r="Q28" s="81" t="s">
        <v>31</v>
      </c>
      <c r="R28" s="70"/>
      <c r="S28" s="79">
        <v>2014</v>
      </c>
      <c r="T28" s="80">
        <v>2013</v>
      </c>
      <c r="U28" s="80" t="s">
        <v>42</v>
      </c>
      <c r="V28" s="80" t="s">
        <v>30</v>
      </c>
      <c r="W28" s="81" t="s">
        <v>31</v>
      </c>
      <c r="X28" s="79">
        <v>2014</v>
      </c>
      <c r="Y28" s="80">
        <v>2013</v>
      </c>
      <c r="Z28" s="80" t="s">
        <v>42</v>
      </c>
      <c r="AA28" s="80" t="s">
        <v>30</v>
      </c>
      <c r="AB28" s="81" t="s">
        <v>31</v>
      </c>
    </row>
    <row r="29" spans="2:28">
      <c r="B29" s="64" t="s">
        <v>5</v>
      </c>
      <c r="C29" s="111">
        <f>C7+C18</f>
        <v>681715.88069200015</v>
      </c>
      <c r="D29" s="112">
        <f t="shared" ref="D29:E29" si="22">D7+D18</f>
        <v>617436.12285000004</v>
      </c>
      <c r="E29" s="112">
        <f t="shared" si="22"/>
        <v>653835.43548900005</v>
      </c>
      <c r="F29" s="12">
        <f t="shared" ref="F29:F36" si="23">IF(E195,"NA",IF(ISERROR(C29/E29),"NA",IF((C29/E29)&gt;200%,"NA",IF((C29/E29)&lt;-200%,"NA",(C29/E29)))))</f>
        <v>1.0426413799095311</v>
      </c>
      <c r="G29" s="20">
        <f t="shared" ref="G29:G36" si="24">IF(D29=0,"NA",IF(ISERROR(C29/D29-1),"NA",IF((C29/D29-1)&gt;200%,"NA",IF((C29/D29-1)&lt;-200%,"NA",(C29/D29-1)))))</f>
        <v>0.10410754321482463</v>
      </c>
      <c r="H29" s="111">
        <f t="shared" ref="H29:J35" si="25">H7+H18</f>
        <v>73059.579330000008</v>
      </c>
      <c r="I29" s="112">
        <f t="shared" si="25"/>
        <v>67346.557692000002</v>
      </c>
      <c r="J29" s="112">
        <f t="shared" si="25"/>
        <v>62091.041279999983</v>
      </c>
      <c r="K29" s="12">
        <f t="shared" ref="K29:K36" si="26">IF(J195,"NA",IF(ISERROR(H29/J29),"NA",IF((H29/J29)&gt;200%,"NA",IF((H29/J29)&lt;-200%,"NA",(H29/J29)))))</f>
        <v>1.1766525061246329</v>
      </c>
      <c r="L29" s="20">
        <f t="shared" ref="L29:L36" si="27">IF(I29=0,"NA",IF(ISERROR(H29/I29-1),"NA",IF((H29/I29-1)&gt;200%,"NA",IF((H29/I29-1)&lt;-200%,"NA",(H29/I29-1)))))</f>
        <v>8.4830195243648543E-2</v>
      </c>
      <c r="M29" s="40">
        <f t="shared" ref="M29:O36" si="28">IF(ISERROR(C29/H29),"NA",(C29/H29))</f>
        <v>9.3309581980041774</v>
      </c>
      <c r="N29" s="41">
        <f t="shared" si="28"/>
        <v>9.1680427925322814</v>
      </c>
      <c r="O29" s="41">
        <f t="shared" si="28"/>
        <v>10.530270100327753</v>
      </c>
      <c r="P29" s="12">
        <f t="shared" ref="P29:P36" si="29">IF(O185,"NA",IF(ISERROR(M29/O29),"NA",IF((M29/O29)&gt;200%,"NA",IF((M29/O29)&lt;-200%,"NA",(M29/O29)))))</f>
        <v>0.88610815383679031</v>
      </c>
      <c r="Q29" s="20">
        <f t="shared" ref="Q29:Q36" si="30">IF(N29=0,"NA",IF(ISERROR(M29/N29-1),"NA",IF((M29/N29-1)&gt;200%,"NA",IF((M29/N29-1)&lt;-200%,"NA",(M29/N29-1)))))</f>
        <v>1.7769922017008444E-2</v>
      </c>
      <c r="R29" s="26"/>
      <c r="S29" s="118">
        <v>9212.376766108111</v>
      </c>
      <c r="T29" s="119">
        <v>8575.501706250001</v>
      </c>
      <c r="U29" s="119">
        <v>8835.6139930945956</v>
      </c>
      <c r="V29" s="12">
        <f t="shared" ref="V29:V36" si="31">IF(U195,"NA",IF(ISERROR(S29/U29),"NA",IF((S29/U29)&gt;200%,"NA",IF((S29/U29)&lt;-200%,"NA",(S29/U29)))))</f>
        <v>1.0426413799095311</v>
      </c>
      <c r="W29" s="20">
        <f t="shared" ref="W29:W36" si="32">IF(T29=0,"NA",IF(ISERROR(S29/T29-1),"NA",IF((S29/T29-1)&gt;200%,"NA",IF((S29/T29-1)&lt;-200%,"NA",(S29/T29-1)))))</f>
        <v>7.4266798803613199E-2</v>
      </c>
      <c r="X29" s="118">
        <v>987.29161256756765</v>
      </c>
      <c r="Y29" s="119">
        <v>935.36885683333333</v>
      </c>
      <c r="Z29" s="119">
        <v>839.06812540540523</v>
      </c>
      <c r="AA29" s="12">
        <f t="shared" ref="AA29:AA36" si="33">IF(Z195,"NA",IF(ISERROR(X29/Z29),"NA",IF((X29/Z29)&gt;200%,"NA",IF((X29/Z29)&lt;-200%,"NA",(X29/Z29)))))</f>
        <v>1.1766525061246327</v>
      </c>
      <c r="AB29" s="20">
        <f t="shared" ref="AB29:AB36" si="34">IF(Y29=0,"NA",IF(ISERROR(X29/Y29-1),"NA",IF((X29/Y29-1)&gt;200%,"NA",IF((X29/Y29-1)&lt;-200%,"NA",(X29/Y29-1)))))</f>
        <v>5.5510460237063519E-2</v>
      </c>
    </row>
    <row r="30" spans="2:28">
      <c r="B30" s="64" t="s">
        <v>0</v>
      </c>
      <c r="C30" s="111">
        <f t="shared" ref="C30:E35" si="35">C8+C19</f>
        <v>319582.05305000005</v>
      </c>
      <c r="D30" s="112">
        <f t="shared" si="35"/>
        <v>292334.51405754301</v>
      </c>
      <c r="E30" s="112">
        <f t="shared" si="35"/>
        <v>317026.665133</v>
      </c>
      <c r="F30" s="12">
        <f t="shared" si="23"/>
        <v>1.0080604825967179</v>
      </c>
      <c r="G30" s="20">
        <f t="shared" si="24"/>
        <v>9.3206712455080165E-2</v>
      </c>
      <c r="H30" s="111">
        <f t="shared" si="25"/>
        <v>83308.676628999994</v>
      </c>
      <c r="I30" s="112">
        <f t="shared" si="25"/>
        <v>75932.917411999995</v>
      </c>
      <c r="J30" s="112">
        <f t="shared" si="25"/>
        <v>76911.048509999993</v>
      </c>
      <c r="K30" s="12">
        <f t="shared" si="26"/>
        <v>1.083182172690939</v>
      </c>
      <c r="L30" s="20">
        <f t="shared" si="27"/>
        <v>9.7135201285370121E-2</v>
      </c>
      <c r="M30" s="40">
        <f t="shared" si="28"/>
        <v>3.8361196694217155</v>
      </c>
      <c r="N30" s="65">
        <f t="shared" si="28"/>
        <v>3.8499049426928007</v>
      </c>
      <c r="O30" s="41">
        <f t="shared" si="28"/>
        <v>4.1219911998960734</v>
      </c>
      <c r="P30" s="12">
        <f t="shared" si="29"/>
        <v>0.93064722445754722</v>
      </c>
      <c r="Q30" s="20">
        <f t="shared" si="30"/>
        <v>-3.5806788677341661E-3</v>
      </c>
      <c r="R30" s="26"/>
      <c r="S30" s="118">
        <v>4318.6763925675677</v>
      </c>
      <c r="T30" s="119">
        <v>4060.2015841325419</v>
      </c>
      <c r="U30" s="119">
        <v>4284.1441234189188</v>
      </c>
      <c r="V30" s="12">
        <f t="shared" si="31"/>
        <v>1.0080604825967179</v>
      </c>
      <c r="W30" s="20">
        <f t="shared" si="32"/>
        <v>6.3660585091429356E-2</v>
      </c>
      <c r="X30" s="118">
        <v>1125.7929274189189</v>
      </c>
      <c r="Y30" s="119">
        <v>1054.6238529444445</v>
      </c>
      <c r="Z30" s="119">
        <v>1039.3384933783782</v>
      </c>
      <c r="AA30" s="12">
        <f t="shared" si="33"/>
        <v>1.0831821726909392</v>
      </c>
      <c r="AB30" s="20">
        <f t="shared" si="34"/>
        <v>6.7482898547927661E-2</v>
      </c>
    </row>
    <row r="31" spans="2:28">
      <c r="B31" s="64" t="s">
        <v>4</v>
      </c>
      <c r="C31" s="111">
        <f t="shared" si="35"/>
        <v>340910.74925200001</v>
      </c>
      <c r="D31" s="112">
        <f t="shared" si="35"/>
        <v>321039.04695982096</v>
      </c>
      <c r="E31" s="112">
        <f t="shared" si="35"/>
        <v>344284.811094</v>
      </c>
      <c r="F31" s="12">
        <f t="shared" si="23"/>
        <v>0.99019979466628638</v>
      </c>
      <c r="G31" s="20">
        <f t="shared" si="24"/>
        <v>6.1898085234055822E-2</v>
      </c>
      <c r="H31" s="111">
        <f t="shared" si="25"/>
        <v>28954.621221000001</v>
      </c>
      <c r="I31" s="112">
        <f t="shared" si="25"/>
        <v>27571.666601000001</v>
      </c>
      <c r="J31" s="112">
        <f t="shared" si="25"/>
        <v>27002.303479999995</v>
      </c>
      <c r="K31" s="12">
        <f t="shared" si="26"/>
        <v>1.0723018961121611</v>
      </c>
      <c r="L31" s="20">
        <f t="shared" si="27"/>
        <v>5.0158542826346242E-2</v>
      </c>
      <c r="M31" s="40">
        <f t="shared" si="28"/>
        <v>11.773966809993933</v>
      </c>
      <c r="N31" s="65">
        <f t="shared" si="28"/>
        <v>11.643802734368519</v>
      </c>
      <c r="O31" s="41">
        <f t="shared" si="28"/>
        <v>12.750201528140149</v>
      </c>
      <c r="P31" s="12">
        <f t="shared" si="29"/>
        <v>0.92343378134128851</v>
      </c>
      <c r="Q31" s="20">
        <f t="shared" si="30"/>
        <v>1.1178828652018913E-2</v>
      </c>
      <c r="R31" s="26"/>
      <c r="S31" s="118">
        <v>4606.9020169189189</v>
      </c>
      <c r="T31" s="119">
        <v>4458.8756522197355</v>
      </c>
      <c r="U31" s="119">
        <v>4652.4974472162166</v>
      </c>
      <c r="V31" s="12">
        <f t="shared" si="31"/>
        <v>0.99019979466628627</v>
      </c>
      <c r="W31" s="20">
        <f t="shared" si="32"/>
        <v>3.3198136984486704E-2</v>
      </c>
      <c r="X31" s="118">
        <v>391.27866514864866</v>
      </c>
      <c r="Y31" s="119">
        <v>382.93981390277781</v>
      </c>
      <c r="Z31" s="119">
        <v>364.89599297297292</v>
      </c>
      <c r="AA31" s="12">
        <f t="shared" si="33"/>
        <v>1.0723018961121611</v>
      </c>
      <c r="AB31" s="20">
        <f t="shared" si="34"/>
        <v>2.1775879506715334E-2</v>
      </c>
    </row>
    <row r="32" spans="2:28">
      <c r="B32" s="64" t="s">
        <v>1</v>
      </c>
      <c r="C32" s="111">
        <f t="shared" si="35"/>
        <v>245588.16510899999</v>
      </c>
      <c r="D32" s="112">
        <f t="shared" si="35"/>
        <v>254187.18248100003</v>
      </c>
      <c r="E32" s="112">
        <f t="shared" si="35"/>
        <v>260042.67021400001</v>
      </c>
      <c r="F32" s="12">
        <f t="shared" si="23"/>
        <v>0.94441487201656249</v>
      </c>
      <c r="G32" s="20">
        <f t="shared" si="24"/>
        <v>-3.3829468850746558E-2</v>
      </c>
      <c r="H32" s="111">
        <f t="shared" si="25"/>
        <v>14096.451896999999</v>
      </c>
      <c r="I32" s="112">
        <f t="shared" si="25"/>
        <v>14171.710675000002</v>
      </c>
      <c r="J32" s="112">
        <f t="shared" si="25"/>
        <v>14641.608649999996</v>
      </c>
      <c r="K32" s="12">
        <f t="shared" si="26"/>
        <v>0.96276660809398174</v>
      </c>
      <c r="L32" s="20">
        <f t="shared" si="27"/>
        <v>-5.3104935406821374E-3</v>
      </c>
      <c r="M32" s="40">
        <f t="shared" si="28"/>
        <v>17.421984404548351</v>
      </c>
      <c r="N32" s="65">
        <f t="shared" si="28"/>
        <v>17.936238490206122</v>
      </c>
      <c r="O32" s="41">
        <f t="shared" si="28"/>
        <v>17.760525938794306</v>
      </c>
      <c r="P32" s="12">
        <f t="shared" si="29"/>
        <v>0.98093854115510848</v>
      </c>
      <c r="Q32" s="20">
        <f t="shared" si="30"/>
        <v>-2.8671233711492716E-2</v>
      </c>
      <c r="R32" s="26"/>
      <c r="S32" s="118">
        <v>3318.7589879594593</v>
      </c>
      <c r="T32" s="119">
        <v>3530.3775344583337</v>
      </c>
      <c r="U32" s="119">
        <v>3514.090138027027</v>
      </c>
      <c r="V32" s="12">
        <f t="shared" si="31"/>
        <v>0.94441487201656249</v>
      </c>
      <c r="W32" s="20">
        <f t="shared" si="32"/>
        <v>-5.9942185908834489E-2</v>
      </c>
      <c r="X32" s="118">
        <v>190.49259320270269</v>
      </c>
      <c r="Y32" s="119">
        <v>196.8293149305556</v>
      </c>
      <c r="Z32" s="119">
        <v>197.85957635135131</v>
      </c>
      <c r="AA32" s="12">
        <f t="shared" si="33"/>
        <v>0.96276660809398174</v>
      </c>
      <c r="AB32" s="20">
        <f t="shared" si="34"/>
        <v>-3.2193993715258329E-2</v>
      </c>
    </row>
    <row r="33" spans="2:28">
      <c r="B33" s="64" t="s">
        <v>2</v>
      </c>
      <c r="C33" s="111">
        <f t="shared" si="35"/>
        <v>206634.14532900002</v>
      </c>
      <c r="D33" s="112">
        <f t="shared" si="35"/>
        <v>184842.195847</v>
      </c>
      <c r="E33" s="112">
        <f t="shared" si="35"/>
        <v>200910.60540100001</v>
      </c>
      <c r="F33" s="12">
        <f t="shared" si="23"/>
        <v>1.0284879930383781</v>
      </c>
      <c r="G33" s="20">
        <f t="shared" si="24"/>
        <v>0.11789488532173653</v>
      </c>
      <c r="H33" s="111">
        <f t="shared" si="25"/>
        <v>27934.245915</v>
      </c>
      <c r="I33" s="112">
        <f t="shared" si="25"/>
        <v>24644.219906999999</v>
      </c>
      <c r="J33" s="112">
        <f t="shared" si="25"/>
        <v>26137.794460000001</v>
      </c>
      <c r="K33" s="12">
        <f t="shared" si="26"/>
        <v>1.0687300322048672</v>
      </c>
      <c r="L33" s="20">
        <f t="shared" si="27"/>
        <v>0.13350091909646911</v>
      </c>
      <c r="M33" s="40">
        <f t="shared" si="28"/>
        <v>7.3971621055302084</v>
      </c>
      <c r="N33" s="65">
        <f t="shared" si="28"/>
        <v>7.5004279520528465</v>
      </c>
      <c r="O33" s="41">
        <f t="shared" si="28"/>
        <v>7.6865936683549849</v>
      </c>
      <c r="P33" s="12">
        <f t="shared" si="29"/>
        <v>0.96234592651666495</v>
      </c>
      <c r="Q33" s="20">
        <f t="shared" si="30"/>
        <v>-1.3767993930849598E-2</v>
      </c>
      <c r="R33" s="26"/>
      <c r="S33" s="118">
        <v>2792.353315256757</v>
      </c>
      <c r="T33" s="119">
        <v>2567.2527200972222</v>
      </c>
      <c r="U33" s="119">
        <v>2715.0081810945949</v>
      </c>
      <c r="V33" s="12">
        <f t="shared" si="31"/>
        <v>1.0284879930383779</v>
      </c>
      <c r="W33" s="20">
        <f t="shared" si="32"/>
        <v>8.7681510042770583E-2</v>
      </c>
      <c r="X33" s="118">
        <v>377.48980966216214</v>
      </c>
      <c r="Y33" s="119">
        <v>342.28083204166666</v>
      </c>
      <c r="Z33" s="119">
        <v>353.21343864864866</v>
      </c>
      <c r="AA33" s="12">
        <f t="shared" si="33"/>
        <v>1.0687300322048672</v>
      </c>
      <c r="AB33" s="20">
        <f t="shared" si="34"/>
        <v>0.1028657591208888</v>
      </c>
    </row>
    <row r="34" spans="2:28">
      <c r="B34" s="64" t="s">
        <v>3</v>
      </c>
      <c r="C34" s="111">
        <f t="shared" si="35"/>
        <v>114744.25481799999</v>
      </c>
      <c r="D34" s="112">
        <f t="shared" si="35"/>
        <v>114030.81035000001</v>
      </c>
      <c r="E34" s="112">
        <f t="shared" si="35"/>
        <v>122585.20703300001</v>
      </c>
      <c r="F34" s="12">
        <f t="shared" si="23"/>
        <v>0.93603671760419482</v>
      </c>
      <c r="G34" s="20">
        <f t="shared" si="24"/>
        <v>6.2565938609939753E-3</v>
      </c>
      <c r="H34" s="111">
        <f t="shared" si="25"/>
        <v>44017.446590000007</v>
      </c>
      <c r="I34" s="112">
        <f t="shared" si="25"/>
        <v>44709.039850999994</v>
      </c>
      <c r="J34" s="112">
        <f t="shared" si="25"/>
        <v>46183.471669999992</v>
      </c>
      <c r="K34" s="12">
        <f t="shared" si="26"/>
        <v>0.9530995613435661</v>
      </c>
      <c r="L34" s="20">
        <f t="shared" si="27"/>
        <v>-1.5468756728053923E-2</v>
      </c>
      <c r="M34" s="40">
        <f t="shared" si="28"/>
        <v>2.6067903458095607</v>
      </c>
      <c r="N34" s="65">
        <f t="shared" si="28"/>
        <v>2.5505090409014795</v>
      </c>
      <c r="O34" s="41">
        <f t="shared" si="28"/>
        <v>2.6543090547398003</v>
      </c>
      <c r="P34" s="12">
        <f t="shared" si="29"/>
        <v>0.98209752219871105</v>
      </c>
      <c r="Q34" s="20">
        <f t="shared" si="30"/>
        <v>2.2066694924629093E-2</v>
      </c>
      <c r="R34" s="26"/>
      <c r="S34" s="118">
        <v>1550.5980380810809</v>
      </c>
      <c r="T34" s="119">
        <v>1583.7612548611114</v>
      </c>
      <c r="U34" s="119">
        <v>1656.5568517972974</v>
      </c>
      <c r="V34" s="12">
        <f t="shared" si="31"/>
        <v>0.93603671760419482</v>
      </c>
      <c r="W34" s="20">
        <f t="shared" si="32"/>
        <v>-2.0939530297411357E-2</v>
      </c>
      <c r="X34" s="118">
        <v>594.83035932432438</v>
      </c>
      <c r="Y34" s="119">
        <v>620.95888681944439</v>
      </c>
      <c r="Z34" s="119">
        <v>624.10096851351341</v>
      </c>
      <c r="AA34" s="12">
        <f t="shared" si="33"/>
        <v>0.9530995613435661</v>
      </c>
      <c r="AB34" s="20">
        <f t="shared" si="34"/>
        <v>-4.2077709248917405E-2</v>
      </c>
    </row>
    <row r="35" spans="2:28" ht="15.75" thickBot="1">
      <c r="B35" s="66" t="s">
        <v>6</v>
      </c>
      <c r="C35" s="113">
        <f t="shared" si="35"/>
        <v>63254.021653965981</v>
      </c>
      <c r="D35" s="114">
        <f t="shared" si="35"/>
        <v>46999.569864999998</v>
      </c>
      <c r="E35" s="114">
        <f t="shared" si="35"/>
        <v>62012.17150299999</v>
      </c>
      <c r="F35" s="11">
        <f t="shared" si="23"/>
        <v>1.0200259097668578</v>
      </c>
      <c r="G35" s="21">
        <f t="shared" si="24"/>
        <v>0.34584256485016196</v>
      </c>
      <c r="H35" s="113">
        <f t="shared" si="25"/>
        <v>4368.1159720000005</v>
      </c>
      <c r="I35" s="114">
        <f t="shared" si="25"/>
        <v>3645.0408820000002</v>
      </c>
      <c r="J35" s="114">
        <f t="shared" si="25"/>
        <v>5826.402325</v>
      </c>
      <c r="K35" s="11">
        <f t="shared" si="26"/>
        <v>0.74971066677926335</v>
      </c>
      <c r="L35" s="21">
        <f t="shared" si="27"/>
        <v>0.19837228536192875</v>
      </c>
      <c r="M35" s="42">
        <f t="shared" si="28"/>
        <v>14.480847591828995</v>
      </c>
      <c r="N35" s="67">
        <f t="shared" si="28"/>
        <v>12.8941132312381</v>
      </c>
      <c r="O35" s="43">
        <f t="shared" si="28"/>
        <v>10.643304056933623</v>
      </c>
      <c r="P35" s="11">
        <f t="shared" si="29"/>
        <v>1.3605594197410333</v>
      </c>
      <c r="Q35" s="21">
        <f t="shared" si="30"/>
        <v>0.1230588201092242</v>
      </c>
      <c r="R35" s="28"/>
      <c r="S35" s="118">
        <v>854.78407640494572</v>
      </c>
      <c r="T35" s="119">
        <v>652.77180368055554</v>
      </c>
      <c r="U35" s="119">
        <v>838.002317608108</v>
      </c>
      <c r="V35" s="11">
        <f t="shared" si="31"/>
        <v>1.0200259097668578</v>
      </c>
      <c r="W35" s="21">
        <f t="shared" si="32"/>
        <v>0.3094684414758333</v>
      </c>
      <c r="X35" s="118">
        <v>59.02859421621622</v>
      </c>
      <c r="Y35" s="119">
        <v>50.625567805555562</v>
      </c>
      <c r="Z35" s="119">
        <v>78.735166554054061</v>
      </c>
      <c r="AA35" s="11">
        <f t="shared" si="33"/>
        <v>0.74971066677926335</v>
      </c>
      <c r="AB35" s="21">
        <f t="shared" si="34"/>
        <v>0.16598384521701148</v>
      </c>
    </row>
    <row r="36" spans="2:28" s="2" customFormat="1" ht="15.75" thickTop="1">
      <c r="B36" s="68" t="s">
        <v>7</v>
      </c>
      <c r="C36" s="115">
        <f>SUM(C29:C35)</f>
        <v>1972429.269903966</v>
      </c>
      <c r="D36" s="116">
        <f>SUM(D29:D35)</f>
        <v>1830869.4424103638</v>
      </c>
      <c r="E36" s="116">
        <f>SUM(E29:E35)</f>
        <v>1960697.565867</v>
      </c>
      <c r="F36" s="22">
        <f t="shared" si="23"/>
        <v>1.0059834337743865</v>
      </c>
      <c r="G36" s="23">
        <f t="shared" si="24"/>
        <v>7.7318362639357208E-2</v>
      </c>
      <c r="H36" s="115">
        <f>SUM(H29:H35)</f>
        <v>275739.13755400002</v>
      </c>
      <c r="I36" s="116">
        <f>SUM(I29:I35)</f>
        <v>258021.15302000003</v>
      </c>
      <c r="J36" s="116">
        <f>SUM(J29:J35)</f>
        <v>258793.67037499999</v>
      </c>
      <c r="K36" s="22">
        <f t="shared" si="26"/>
        <v>1.0654786771038316</v>
      </c>
      <c r="L36" s="23">
        <f t="shared" si="27"/>
        <v>6.8668728616318564E-2</v>
      </c>
      <c r="M36" s="44">
        <f t="shared" si="28"/>
        <v>7.1532437774368924</v>
      </c>
      <c r="N36" s="45">
        <f t="shared" si="28"/>
        <v>7.0958114130605692</v>
      </c>
      <c r="O36" s="45">
        <f t="shared" si="28"/>
        <v>7.5762964489273985</v>
      </c>
      <c r="P36" s="22">
        <f t="shared" si="29"/>
        <v>0.94416101926022189</v>
      </c>
      <c r="Q36" s="23">
        <f t="shared" si="30"/>
        <v>8.0938403000132553E-3</v>
      </c>
      <c r="R36" s="70"/>
      <c r="S36" s="120">
        <v>26654.449593296838</v>
      </c>
      <c r="T36" s="120">
        <v>25428.742255699497</v>
      </c>
      <c r="U36" s="120">
        <v>26495.913052256758</v>
      </c>
      <c r="V36" s="22">
        <f t="shared" si="31"/>
        <v>1.0059834337743865</v>
      </c>
      <c r="W36" s="23">
        <f t="shared" si="32"/>
        <v>4.8201650135590857E-2</v>
      </c>
      <c r="X36" s="120">
        <v>3726.2045615405409</v>
      </c>
      <c r="Y36" s="120">
        <v>3583.6271252777783</v>
      </c>
      <c r="Z36" s="120">
        <v>3497.2117618243242</v>
      </c>
      <c r="AA36" s="22">
        <f t="shared" si="33"/>
        <v>1.0654786771038316</v>
      </c>
      <c r="AB36" s="23">
        <f t="shared" si="34"/>
        <v>3.9785790005066657E-2</v>
      </c>
    </row>
    <row r="37" spans="2:28" s="2" customFormat="1">
      <c r="B37" s="69"/>
      <c r="C37" s="4"/>
      <c r="D37" s="4"/>
      <c r="E37" s="4"/>
      <c r="F37" s="112"/>
      <c r="G37" s="13"/>
      <c r="H37" s="4"/>
      <c r="I37" s="4"/>
      <c r="J37" s="4"/>
      <c r="K37" s="13"/>
      <c r="L37" s="13"/>
      <c r="M37" s="50"/>
      <c r="N37" s="49"/>
      <c r="O37" s="49"/>
      <c r="P37" s="13"/>
      <c r="Q37" s="13"/>
      <c r="R37" s="82"/>
      <c r="S37" s="37"/>
      <c r="T37" s="37"/>
      <c r="U37" s="37"/>
      <c r="V37" s="13"/>
      <c r="W37" s="13"/>
      <c r="X37" s="37"/>
      <c r="Y37" s="37"/>
      <c r="Z37" s="37"/>
      <c r="AA37" s="13"/>
      <c r="AB37" s="13"/>
    </row>
    <row r="38" spans="2:28" s="2" customFormat="1">
      <c r="B38" s="69"/>
      <c r="C38" s="4"/>
      <c r="D38" s="4"/>
      <c r="E38" s="4"/>
      <c r="F38" s="13"/>
      <c r="G38" s="13"/>
      <c r="H38" s="4"/>
      <c r="I38" s="4"/>
      <c r="J38" s="4"/>
      <c r="K38" s="13"/>
      <c r="L38" s="13"/>
      <c r="M38" s="50"/>
      <c r="N38" s="49"/>
      <c r="O38" s="49"/>
      <c r="P38" s="13"/>
      <c r="Q38" s="13"/>
      <c r="R38" s="82"/>
      <c r="S38" s="37"/>
      <c r="T38" s="37"/>
      <c r="U38" s="37"/>
      <c r="V38" s="13"/>
      <c r="W38" s="13"/>
      <c r="X38" s="37"/>
      <c r="Y38" s="37"/>
      <c r="Z38" s="37"/>
      <c r="AA38" s="13"/>
      <c r="AB38" s="13"/>
    </row>
    <row r="39" spans="2:28">
      <c r="B39" s="55" t="s">
        <v>43</v>
      </c>
      <c r="C39" s="56" t="s">
        <v>33</v>
      </c>
      <c r="D39" s="57"/>
      <c r="E39" s="57"/>
      <c r="F39" s="57"/>
      <c r="G39" s="58"/>
      <c r="H39" s="56" t="s">
        <v>26</v>
      </c>
      <c r="I39" s="57"/>
      <c r="J39" s="57"/>
      <c r="K39" s="57"/>
      <c r="L39" s="58"/>
      <c r="M39" s="56" t="s">
        <v>34</v>
      </c>
      <c r="N39" s="16"/>
      <c r="O39" s="16"/>
      <c r="P39" s="16"/>
      <c r="Q39" s="17"/>
      <c r="R39" s="70"/>
      <c r="S39" s="59" t="s">
        <v>28</v>
      </c>
      <c r="T39" s="57"/>
      <c r="U39" s="57"/>
      <c r="V39" s="57"/>
      <c r="W39" s="58"/>
      <c r="X39" s="56" t="s">
        <v>29</v>
      </c>
      <c r="Y39" s="57"/>
      <c r="Z39" s="57"/>
      <c r="AA39" s="57"/>
      <c r="AB39" s="58"/>
    </row>
    <row r="40" spans="2:28" s="6" customFormat="1" ht="12.75">
      <c r="B40" s="60" t="s">
        <v>9</v>
      </c>
      <c r="C40" s="61">
        <v>2014</v>
      </c>
      <c r="D40" s="62">
        <v>2013</v>
      </c>
      <c r="E40" s="62" t="s">
        <v>42</v>
      </c>
      <c r="F40" s="62" t="s">
        <v>30</v>
      </c>
      <c r="G40" s="63" t="s">
        <v>31</v>
      </c>
      <c r="H40" s="61">
        <v>2014</v>
      </c>
      <c r="I40" s="62">
        <v>2013</v>
      </c>
      <c r="J40" s="62" t="s">
        <v>42</v>
      </c>
      <c r="K40" s="62" t="s">
        <v>30</v>
      </c>
      <c r="L40" s="63" t="s">
        <v>31</v>
      </c>
      <c r="M40" s="61">
        <v>2014</v>
      </c>
      <c r="N40" s="62">
        <v>2013</v>
      </c>
      <c r="O40" s="62" t="s">
        <v>42</v>
      </c>
      <c r="P40" s="62" t="s">
        <v>30</v>
      </c>
      <c r="Q40" s="63" t="s">
        <v>31</v>
      </c>
      <c r="R40" s="70"/>
      <c r="S40" s="61">
        <v>2014</v>
      </c>
      <c r="T40" s="62">
        <v>2013</v>
      </c>
      <c r="U40" s="62" t="s">
        <v>42</v>
      </c>
      <c r="V40" s="62" t="s">
        <v>30</v>
      </c>
      <c r="W40" s="63" t="s">
        <v>31</v>
      </c>
      <c r="X40" s="61">
        <v>2014</v>
      </c>
      <c r="Y40" s="62">
        <v>2013</v>
      </c>
      <c r="Z40" s="62" t="s">
        <v>42</v>
      </c>
      <c r="AA40" s="62" t="s">
        <v>30</v>
      </c>
      <c r="AB40" s="63" t="s">
        <v>31</v>
      </c>
    </row>
    <row r="41" spans="2:28">
      <c r="B41" s="64" t="s">
        <v>5</v>
      </c>
      <c r="C41" s="111">
        <v>72512.00641097108</v>
      </c>
      <c r="D41" s="112">
        <v>225931.28518091716</v>
      </c>
      <c r="E41" s="112">
        <v>217952.06958388386</v>
      </c>
      <c r="F41" s="97">
        <f t="shared" ref="F41:F49" si="36">IF(E207,"NA",IF(ISERROR(C41/E41),"NA",IF((C41/E41)&gt;200%,"NA",IF((C41/E41)&lt;-200%,"NA",(C41/E41)))))</f>
        <v>0.33269703081696672</v>
      </c>
      <c r="G41" s="20">
        <f t="shared" ref="G41:G49" si="37">IF(D41=0,"NA",IF(ISERROR(C41/D41-1),"NA",IF((C41/D41-1)&gt;200%,"NA",IF((C41/D41-1)&lt;-200%,"NA",(C41/D41-1)))))</f>
        <v>-0.67905283080691448</v>
      </c>
      <c r="H41" s="111">
        <v>12956.648900999999</v>
      </c>
      <c r="I41" s="112">
        <v>14386.709125000001</v>
      </c>
      <c r="J41" s="112">
        <v>13622.722620000002</v>
      </c>
      <c r="K41" s="12">
        <f t="shared" ref="K41:K49" si="38">IF(J207,"NA",IF(ISERROR(H41/J41),"NA",IF((H41/J41)&gt;200%,"NA",IF((H41/J41)&lt;-200%,"NA",(H41/J41)))))</f>
        <v>0.95110568294019893</v>
      </c>
      <c r="L41" s="20">
        <f t="shared" ref="L41:L49" si="39">IF(I41=0,"NA",IF(ISERROR(H41/I41-1),"NA",IF((H41/I41-1)&gt;200%,"NA",IF((H41/I41-1)&lt;-200%,"NA",(H41/I41-1)))))</f>
        <v>-9.9401483103246036E-2</v>
      </c>
      <c r="M41" s="40">
        <f t="shared" ref="M41:O49" si="40">IF(ISERROR(C41/H41),"NA",(C41/H41))</f>
        <v>5.5965093262174124</v>
      </c>
      <c r="N41" s="41">
        <f t="shared" si="40"/>
        <v>15.704167173875293</v>
      </c>
      <c r="O41" s="41">
        <f t="shared" si="40"/>
        <v>15.999156384781754</v>
      </c>
      <c r="P41" s="97">
        <f t="shared" ref="P41:P49" si="41">IF(O197,"NA",IF(ISERROR(M41/O41),"NA",IF((M41/O41)&gt;200%,"NA",IF((M41/O41)&lt;-200%,"NA",(M41/O41)))))</f>
        <v>0.3498002764408728</v>
      </c>
      <c r="Q41" s="20">
        <f t="shared" ref="Q41:Q49" si="42">IF(N41=0,"NA",IF(ISERROR(M41/N41-1),"NA",IF((M41/N41-1)&gt;200%,"NA",IF((M41/N41-1)&lt;-200%,"NA",(M41/N41-1)))))</f>
        <v>-0.64362902761710927</v>
      </c>
      <c r="R41" s="26"/>
      <c r="S41" s="118">
        <v>979.89197852663619</v>
      </c>
      <c r="T41" s="119">
        <v>3137.9345164016272</v>
      </c>
      <c r="U41" s="119">
        <v>2945.2982376200521</v>
      </c>
      <c r="V41" s="97">
        <f t="shared" ref="V41:V49" si="43">IF(U207,"NA",IF(ISERROR(S41/U41),"NA",IF((S41/U41)&gt;200%,"NA",IF((S41/U41)&lt;-200%,"NA",(S41/U41)))))</f>
        <v>0.33269703081696672</v>
      </c>
      <c r="W41" s="20">
        <f t="shared" ref="W41:W49" si="44">IF(T41=0,"NA",IF(ISERROR(S41/T41-1),"NA",IF((S41/T41-1)&gt;200%,"NA",IF((S41/T41-1)&lt;-200%,"NA",(S41/T41-1)))))</f>
        <v>-0.6877270786229438</v>
      </c>
      <c r="X41" s="118">
        <v>175.08985001351348</v>
      </c>
      <c r="Y41" s="119">
        <v>199.81540451388889</v>
      </c>
      <c r="Z41" s="119">
        <v>184.09084621621625</v>
      </c>
      <c r="AA41" s="12">
        <f t="shared" ref="AA41:AA49" si="45">IF(Z207,"NA",IF(ISERROR(X41/Z41),"NA",IF((X41/Z41)&gt;200%,"NA",IF((X41/Z41)&lt;-200%,"NA",(X41/Z41)))))</f>
        <v>0.95110568294019893</v>
      </c>
      <c r="AB41" s="20">
        <f t="shared" ref="AB41:AB49" si="46">IF(Y41=0,"NA",IF(ISERROR(X41/Y41-1),"NA",IF((X41/Y41-1)&gt;200%,"NA",IF((X41/Y41-1)&lt;-200%,"NA",(X41/Y41-1)))))</f>
        <v>-0.12374198355991506</v>
      </c>
    </row>
    <row r="42" spans="2:28">
      <c r="B42" s="64" t="s">
        <v>0</v>
      </c>
      <c r="C42" s="111">
        <v>253407.63396217211</v>
      </c>
      <c r="D42" s="112">
        <v>233163.90331835733</v>
      </c>
      <c r="E42" s="112">
        <v>263112.68661700003</v>
      </c>
      <c r="F42" s="12">
        <f t="shared" si="36"/>
        <v>0.96311446331375472</v>
      </c>
      <c r="G42" s="20">
        <f t="shared" si="37"/>
        <v>8.6821889476495828E-2</v>
      </c>
      <c r="H42" s="111">
        <v>48102.762699000006</v>
      </c>
      <c r="I42" s="112">
        <v>45228.335714000001</v>
      </c>
      <c r="J42" s="112">
        <v>47933.973370000007</v>
      </c>
      <c r="K42" s="12">
        <f t="shared" si="38"/>
        <v>1.0035212880788564</v>
      </c>
      <c r="L42" s="20">
        <f t="shared" si="39"/>
        <v>6.3553675801302001E-2</v>
      </c>
      <c r="M42" s="40">
        <f t="shared" si="40"/>
        <v>5.2680473998521533</v>
      </c>
      <c r="N42" s="65">
        <f t="shared" si="40"/>
        <v>5.1552616216692595</v>
      </c>
      <c r="O42" s="41">
        <f t="shared" si="40"/>
        <v>5.4890648139274001</v>
      </c>
      <c r="P42" s="12">
        <f t="shared" si="41"/>
        <v>0.95973496004010383</v>
      </c>
      <c r="Q42" s="20">
        <f t="shared" si="42"/>
        <v>2.187779912251564E-2</v>
      </c>
      <c r="R42" s="26"/>
      <c r="S42" s="118">
        <v>3424.4274859752986</v>
      </c>
      <c r="T42" s="119">
        <v>3238.3875460882964</v>
      </c>
      <c r="U42" s="119">
        <v>3555.5768461756761</v>
      </c>
      <c r="V42" s="12">
        <f t="shared" si="43"/>
        <v>0.96311446331375461</v>
      </c>
      <c r="W42" s="20">
        <f t="shared" si="44"/>
        <v>5.7448324896050007E-2</v>
      </c>
      <c r="X42" s="118">
        <v>650.03733377027038</v>
      </c>
      <c r="Y42" s="119">
        <v>628.17132936111113</v>
      </c>
      <c r="Z42" s="119">
        <v>647.756396891892</v>
      </c>
      <c r="AA42" s="12">
        <f t="shared" si="45"/>
        <v>1.0035212880788564</v>
      </c>
      <c r="AB42" s="20">
        <f t="shared" si="46"/>
        <v>3.4808981860726229E-2</v>
      </c>
    </row>
    <row r="43" spans="2:28">
      <c r="B43" s="64" t="s">
        <v>4</v>
      </c>
      <c r="C43" s="111">
        <v>140324.34937282</v>
      </c>
      <c r="D43" s="112">
        <v>126792.90787399399</v>
      </c>
      <c r="E43" s="112">
        <v>154669.58850099999</v>
      </c>
      <c r="F43" s="12">
        <f t="shared" si="36"/>
        <v>0.9072523611964789</v>
      </c>
      <c r="G43" s="20">
        <f t="shared" si="37"/>
        <v>0.10672080738359169</v>
      </c>
      <c r="H43" s="111">
        <v>15425.596544</v>
      </c>
      <c r="I43" s="112">
        <v>15397.935071</v>
      </c>
      <c r="J43" s="112">
        <v>15724.222709999998</v>
      </c>
      <c r="K43" s="12">
        <f t="shared" si="38"/>
        <v>0.98100852604878941</v>
      </c>
      <c r="L43" s="20">
        <f t="shared" si="39"/>
        <v>1.7964404235017994E-3</v>
      </c>
      <c r="M43" s="40">
        <f t="shared" si="40"/>
        <v>9.0968507423721707</v>
      </c>
      <c r="N43" s="65">
        <f t="shared" si="40"/>
        <v>8.2344098276392828</v>
      </c>
      <c r="O43" s="41">
        <f t="shared" si="40"/>
        <v>9.8363900940321916</v>
      </c>
      <c r="P43" s="12">
        <f t="shared" si="41"/>
        <v>0.92481597978625263</v>
      </c>
      <c r="Q43" s="20">
        <f t="shared" si="42"/>
        <v>0.10473621459039539</v>
      </c>
      <c r="R43" s="26"/>
      <c r="S43" s="118">
        <v>1896.2749915245945</v>
      </c>
      <c r="T43" s="119">
        <v>1761.0126093610277</v>
      </c>
      <c r="U43" s="119">
        <v>2090.1295743378378</v>
      </c>
      <c r="V43" s="12">
        <f t="shared" si="43"/>
        <v>0.90725236119647878</v>
      </c>
      <c r="W43" s="20">
        <f t="shared" si="44"/>
        <v>7.6809434211062122E-2</v>
      </c>
      <c r="X43" s="118">
        <v>208.45400735135135</v>
      </c>
      <c r="Y43" s="119">
        <v>213.86020931944444</v>
      </c>
      <c r="Z43" s="119">
        <v>212.48949608108106</v>
      </c>
      <c r="AA43" s="12">
        <f t="shared" si="45"/>
        <v>0.98100852604878941</v>
      </c>
      <c r="AB43" s="20">
        <f t="shared" si="46"/>
        <v>-2.5279139047403643E-2</v>
      </c>
    </row>
    <row r="44" spans="2:28">
      <c r="B44" s="64" t="s">
        <v>1</v>
      </c>
      <c r="C44" s="111">
        <v>128457.73205395401</v>
      </c>
      <c r="D44" s="112">
        <v>143305.04561539099</v>
      </c>
      <c r="E44" s="112">
        <v>150696.728688</v>
      </c>
      <c r="F44" s="12">
        <f t="shared" si="36"/>
        <v>0.85242548509404448</v>
      </c>
      <c r="G44" s="20">
        <f t="shared" si="37"/>
        <v>-0.10360635592193257</v>
      </c>
      <c r="H44" s="111">
        <v>4741.8017399999999</v>
      </c>
      <c r="I44" s="112">
        <v>4623.5755170000002</v>
      </c>
      <c r="J44" s="112">
        <v>6305.8060200000009</v>
      </c>
      <c r="K44" s="12">
        <f t="shared" si="38"/>
        <v>0.75197393084413322</v>
      </c>
      <c r="L44" s="20">
        <f t="shared" si="39"/>
        <v>2.5570302153669733E-2</v>
      </c>
      <c r="M44" s="40">
        <f t="shared" si="40"/>
        <v>27.090489880741831</v>
      </c>
      <c r="N44" s="65">
        <f t="shared" si="40"/>
        <v>30.994420895362438</v>
      </c>
      <c r="O44" s="41">
        <f t="shared" si="40"/>
        <v>23.898091411318102</v>
      </c>
      <c r="P44" s="12">
        <f t="shared" si="41"/>
        <v>1.1335838253556856</v>
      </c>
      <c r="Q44" s="20">
        <f t="shared" si="42"/>
        <v>-0.12595592696506019</v>
      </c>
      <c r="R44" s="26"/>
      <c r="S44" s="118">
        <v>1735.9152980264055</v>
      </c>
      <c r="T44" s="119">
        <v>1990.3478557693193</v>
      </c>
      <c r="U44" s="119">
        <v>2036.4422795675675</v>
      </c>
      <c r="V44" s="12">
        <f t="shared" si="43"/>
        <v>0.85242548509404448</v>
      </c>
      <c r="W44" s="20">
        <f t="shared" si="44"/>
        <v>-0.12783321116728574</v>
      </c>
      <c r="X44" s="118">
        <v>64.078401891891886</v>
      </c>
      <c r="Y44" s="119">
        <v>64.216326625000008</v>
      </c>
      <c r="Z44" s="119">
        <v>85.213594864864874</v>
      </c>
      <c r="AA44" s="12">
        <f t="shared" si="45"/>
        <v>0.75197393084413322</v>
      </c>
      <c r="AB44" s="20">
        <f t="shared" si="46"/>
        <v>-2.1478141207539325E-3</v>
      </c>
    </row>
    <row r="45" spans="2:28">
      <c r="B45" s="19" t="s">
        <v>2</v>
      </c>
      <c r="C45" s="111">
        <v>55811.685019822005</v>
      </c>
      <c r="D45" s="112">
        <v>50806.595986642002</v>
      </c>
      <c r="E45" s="112">
        <v>56717.632328000007</v>
      </c>
      <c r="F45" s="12">
        <f t="shared" si="36"/>
        <v>0.98402706052786415</v>
      </c>
      <c r="G45" s="20">
        <f t="shared" si="37"/>
        <v>9.8512583572730072E-2</v>
      </c>
      <c r="H45" s="111">
        <v>5176.4810488450867</v>
      </c>
      <c r="I45" s="112">
        <v>4770.7646236678029</v>
      </c>
      <c r="J45" s="112">
        <v>5077.0010000000002</v>
      </c>
      <c r="K45" s="12">
        <f t="shared" si="38"/>
        <v>1.0195942543334315</v>
      </c>
      <c r="L45" s="20">
        <f t="shared" si="39"/>
        <v>8.504222219736457E-2</v>
      </c>
      <c r="M45" s="40">
        <f t="shared" si="40"/>
        <v>10.781781000101223</v>
      </c>
      <c r="N45" s="65">
        <f t="shared" si="40"/>
        <v>10.649570874779707</v>
      </c>
      <c r="O45" s="41">
        <f t="shared" si="40"/>
        <v>11.171483387141347</v>
      </c>
      <c r="P45" s="12">
        <f t="shared" si="41"/>
        <v>0.96511632577919948</v>
      </c>
      <c r="Q45" s="20">
        <f t="shared" si="42"/>
        <v>1.2414596501218123E-2</v>
      </c>
      <c r="R45" s="26"/>
      <c r="S45" s="118">
        <v>754.21195972732437</v>
      </c>
      <c r="T45" s="119">
        <v>705.64716648113892</v>
      </c>
      <c r="U45" s="119">
        <v>766.45449091891896</v>
      </c>
      <c r="V45" s="12">
        <f t="shared" si="43"/>
        <v>0.98402706052786415</v>
      </c>
      <c r="W45" s="20">
        <f t="shared" si="44"/>
        <v>6.8823054286980545E-2</v>
      </c>
      <c r="X45" s="118">
        <v>69.952446606014689</v>
      </c>
      <c r="Y45" s="119">
        <v>66.260619773163924</v>
      </c>
      <c r="Z45" s="119">
        <v>68.608121621621621</v>
      </c>
      <c r="AA45" s="12">
        <f t="shared" si="45"/>
        <v>1.0195942543334318</v>
      </c>
      <c r="AB45" s="20">
        <f t="shared" si="46"/>
        <v>5.5716756732571149E-2</v>
      </c>
    </row>
    <row r="46" spans="2:28">
      <c r="B46" s="83" t="s">
        <v>6</v>
      </c>
      <c r="C46" s="126">
        <v>277.45378295900002</v>
      </c>
      <c r="D46" s="127">
        <v>420.74868007499998</v>
      </c>
      <c r="E46" s="127">
        <v>251.470484</v>
      </c>
      <c r="F46" s="33">
        <f t="shared" si="36"/>
        <v>1.1033254421978209</v>
      </c>
      <c r="G46" s="32">
        <f t="shared" si="37"/>
        <v>-0.34057123385498711</v>
      </c>
      <c r="H46" s="126">
        <v>211.88592700000001</v>
      </c>
      <c r="I46" s="127">
        <v>208.18555799999999</v>
      </c>
      <c r="J46" s="127">
        <v>212.43106999999998</v>
      </c>
      <c r="K46" s="31">
        <f t="shared" si="38"/>
        <v>0.99743378875792521</v>
      </c>
      <c r="L46" s="32">
        <f t="shared" si="39"/>
        <v>1.7774378950916603E-2</v>
      </c>
      <c r="M46" s="46">
        <f t="shared" si="40"/>
        <v>1.309448847723615</v>
      </c>
      <c r="N46" s="72">
        <f t="shared" si="40"/>
        <v>2.0210272226231947</v>
      </c>
      <c r="O46" s="47">
        <f t="shared" si="40"/>
        <v>1.1837745015359571</v>
      </c>
      <c r="P46" s="33">
        <f t="shared" si="41"/>
        <v>1.1061640929286738</v>
      </c>
      <c r="Q46" s="32">
        <f t="shared" si="42"/>
        <v>-0.35208747657341577</v>
      </c>
      <c r="R46" s="28"/>
      <c r="S46" s="130">
        <v>3.7493754453918924</v>
      </c>
      <c r="T46" s="131">
        <v>5.8437316677083331</v>
      </c>
      <c r="U46" s="131">
        <v>3.398249783783784</v>
      </c>
      <c r="V46" s="33">
        <f t="shared" si="43"/>
        <v>1.1033254421978209</v>
      </c>
      <c r="W46" s="32">
        <f t="shared" si="44"/>
        <v>-0.35839363293998738</v>
      </c>
      <c r="X46" s="130">
        <v>2.863323337837838</v>
      </c>
      <c r="Y46" s="131">
        <v>2.891466083333333</v>
      </c>
      <c r="Z46" s="131">
        <v>2.8706901351351348</v>
      </c>
      <c r="AA46" s="33">
        <f t="shared" si="45"/>
        <v>0.99743378875792521</v>
      </c>
      <c r="AB46" s="32">
        <f t="shared" si="46"/>
        <v>-9.7330366964054615E-3</v>
      </c>
    </row>
    <row r="47" spans="2:28">
      <c r="B47" s="34" t="s">
        <v>35</v>
      </c>
      <c r="C47" s="128">
        <f>SUM(C41:C46)</f>
        <v>650790.86060269817</v>
      </c>
      <c r="D47" s="129">
        <f>SUM(D41:D46)</f>
        <v>780420.4866553765</v>
      </c>
      <c r="E47" s="129">
        <f>SUM(E41:E46)</f>
        <v>843400.17620188394</v>
      </c>
      <c r="F47" s="13">
        <f t="shared" si="36"/>
        <v>0.77162760806314912</v>
      </c>
      <c r="G47" s="38">
        <f t="shared" si="37"/>
        <v>-0.16610228494670598</v>
      </c>
      <c r="H47" s="128">
        <f>SUM(H41:H46)</f>
        <v>86615.176859845087</v>
      </c>
      <c r="I47" s="129">
        <f>SUM(I41:I46)</f>
        <v>84615.505608667794</v>
      </c>
      <c r="J47" s="129">
        <f>SUM(J41:J46)</f>
        <v>88876.156790000023</v>
      </c>
      <c r="K47" s="13">
        <f t="shared" si="38"/>
        <v>0.97456033190659597</v>
      </c>
      <c r="L47" s="38">
        <f t="shared" si="39"/>
        <v>2.3632444630484528E-2</v>
      </c>
      <c r="M47" s="48">
        <f t="shared" si="40"/>
        <v>7.513589236858162</v>
      </c>
      <c r="N47" s="49">
        <f t="shared" si="40"/>
        <v>9.2231380175719497</v>
      </c>
      <c r="O47" s="49">
        <f t="shared" si="40"/>
        <v>9.4896112372939587</v>
      </c>
      <c r="P47" s="13">
        <f t="shared" si="41"/>
        <v>0.7917699733925796</v>
      </c>
      <c r="Q47" s="38">
        <f t="shared" si="42"/>
        <v>-0.18535435309075399</v>
      </c>
      <c r="R47" s="36"/>
      <c r="S47" s="132">
        <v>8794.4710892256517</v>
      </c>
      <c r="T47" s="133">
        <v>10839.173425769119</v>
      </c>
      <c r="U47" s="133">
        <v>11397.299678403837</v>
      </c>
      <c r="V47" s="13">
        <f t="shared" si="43"/>
        <v>0.77162760806314912</v>
      </c>
      <c r="W47" s="38">
        <f t="shared" si="44"/>
        <v>-0.18864006102922748</v>
      </c>
      <c r="X47" s="132">
        <v>1170.4753629708796</v>
      </c>
      <c r="Y47" s="133">
        <v>1175.2153556759415</v>
      </c>
      <c r="Z47" s="133">
        <v>1201.0291458108111</v>
      </c>
      <c r="AA47" s="13">
        <f t="shared" si="45"/>
        <v>0.97456033190659608</v>
      </c>
      <c r="AB47" s="38">
        <f t="shared" si="46"/>
        <v>-4.033297116285306E-3</v>
      </c>
    </row>
    <row r="48" spans="2:28" ht="15.75" thickBot="1">
      <c r="B48" s="66" t="s">
        <v>36</v>
      </c>
      <c r="C48" s="113">
        <v>377079.37219616398</v>
      </c>
      <c r="D48" s="114">
        <v>0</v>
      </c>
      <c r="E48" s="114">
        <v>378041.18027868733</v>
      </c>
      <c r="F48" s="11">
        <f t="shared" si="36"/>
        <v>0.99745581134358352</v>
      </c>
      <c r="G48" s="101" t="str">
        <f t="shared" si="37"/>
        <v>NA</v>
      </c>
      <c r="H48" s="113">
        <v>73089.854969738284</v>
      </c>
      <c r="I48" s="114">
        <v>0</v>
      </c>
      <c r="J48" s="114">
        <v>75349.44856110627</v>
      </c>
      <c r="K48" s="11">
        <f t="shared" si="38"/>
        <v>0.9700118098470818</v>
      </c>
      <c r="L48" s="101" t="str">
        <f t="shared" si="39"/>
        <v>NA</v>
      </c>
      <c r="M48" s="42">
        <f t="shared" si="40"/>
        <v>5.1591205421366322</v>
      </c>
      <c r="N48" s="109" t="str">
        <f t="shared" si="40"/>
        <v>NA</v>
      </c>
      <c r="O48" s="43">
        <f t="shared" si="40"/>
        <v>5.0171724876275192</v>
      </c>
      <c r="P48" s="11">
        <f t="shared" si="41"/>
        <v>1.0282924405846441</v>
      </c>
      <c r="Q48" s="101" t="str">
        <f t="shared" si="42"/>
        <v>NA</v>
      </c>
      <c r="R48" s="26"/>
      <c r="S48" s="118">
        <v>5095.6671918400534</v>
      </c>
      <c r="T48" s="119">
        <v>0</v>
      </c>
      <c r="U48" s="119">
        <v>5108.6645983606395</v>
      </c>
      <c r="V48" s="12">
        <f t="shared" si="43"/>
        <v>0.99745581134358341</v>
      </c>
      <c r="W48" s="96" t="str">
        <f t="shared" si="44"/>
        <v>NA</v>
      </c>
      <c r="X48" s="118">
        <v>987.70074283430108</v>
      </c>
      <c r="Y48" s="119">
        <v>0</v>
      </c>
      <c r="Z48" s="134">
        <v>1018.235791366301</v>
      </c>
      <c r="AA48" s="11">
        <f t="shared" si="45"/>
        <v>0.97001180984708169</v>
      </c>
      <c r="AB48" s="101" t="str">
        <f t="shared" si="46"/>
        <v>NA</v>
      </c>
    </row>
    <row r="49" spans="2:28" s="2" customFormat="1" ht="15.75" thickTop="1">
      <c r="B49" s="68" t="s">
        <v>7</v>
      </c>
      <c r="C49" s="115">
        <f>SUM(C47:C48)</f>
        <v>1027870.2327988622</v>
      </c>
      <c r="D49" s="117">
        <f>SUM(D47:D48)</f>
        <v>780420.4866553765</v>
      </c>
      <c r="E49" s="116">
        <f>SUM(E47:E48)</f>
        <v>1221441.3564805712</v>
      </c>
      <c r="F49" s="22">
        <f t="shared" si="36"/>
        <v>0.8415223762854569</v>
      </c>
      <c r="G49" s="23">
        <f t="shared" si="37"/>
        <v>0.31707233520223599</v>
      </c>
      <c r="H49" s="115">
        <f>SUM(H47:H48)</f>
        <v>159705.03182958337</v>
      </c>
      <c r="I49" s="117">
        <f>SUM(I47:I48)</f>
        <v>84615.505608667794</v>
      </c>
      <c r="J49" s="116">
        <f>SUM(J47:J48)</f>
        <v>164225.60535110629</v>
      </c>
      <c r="K49" s="22">
        <f t="shared" si="38"/>
        <v>0.97247339407360889</v>
      </c>
      <c r="L49" s="23">
        <f t="shared" si="39"/>
        <v>0.8874204045791767</v>
      </c>
      <c r="M49" s="44">
        <f t="shared" si="40"/>
        <v>6.4360541494752201</v>
      </c>
      <c r="N49" s="45">
        <f t="shared" si="40"/>
        <v>9.2231380175719497</v>
      </c>
      <c r="O49" s="45">
        <f t="shared" si="40"/>
        <v>7.4375816966494934</v>
      </c>
      <c r="P49" s="22">
        <f t="shared" si="41"/>
        <v>0.86534231313042986</v>
      </c>
      <c r="Q49" s="23">
        <f t="shared" si="42"/>
        <v>-0.30218390560639652</v>
      </c>
      <c r="R49" s="70"/>
      <c r="S49" s="120">
        <v>13890.138281065705</v>
      </c>
      <c r="T49" s="120">
        <v>10839.173425769119</v>
      </c>
      <c r="U49" s="120">
        <v>16505.964276764476</v>
      </c>
      <c r="V49" s="24">
        <f t="shared" si="43"/>
        <v>0.8415223762854569</v>
      </c>
      <c r="W49" s="25">
        <f t="shared" si="44"/>
        <v>0.28147578560217545</v>
      </c>
      <c r="X49" s="120">
        <v>2158.1761058051807</v>
      </c>
      <c r="Y49" s="120">
        <v>1175.2153556759415</v>
      </c>
      <c r="Z49" s="135">
        <v>2219.2649371771122</v>
      </c>
      <c r="AA49" s="22">
        <f t="shared" si="45"/>
        <v>0.97247339407360889</v>
      </c>
      <c r="AB49" s="23">
        <f t="shared" si="46"/>
        <v>0.8364090422932533</v>
      </c>
    </row>
    <row r="50" spans="2:28" s="2" customFormat="1">
      <c r="B50" s="69"/>
      <c r="C50" s="4"/>
      <c r="D50" s="4"/>
      <c r="E50" s="4"/>
      <c r="F50" s="4"/>
      <c r="G50" s="13"/>
      <c r="H50" s="4"/>
      <c r="I50" s="4"/>
      <c r="J50" s="4"/>
      <c r="K50" s="13"/>
      <c r="L50" s="13"/>
      <c r="M50" s="50"/>
      <c r="N50" s="49"/>
      <c r="O50" s="49"/>
      <c r="P50" s="13"/>
      <c r="Q50" s="13"/>
      <c r="R50" s="82"/>
      <c r="S50" s="37"/>
      <c r="T50" s="37"/>
      <c r="U50" s="37"/>
      <c r="V50" s="13"/>
      <c r="W50" s="13"/>
      <c r="X50" s="37"/>
      <c r="Y50" s="37"/>
      <c r="Z50" s="37"/>
      <c r="AA50" s="13"/>
      <c r="AB50" s="13"/>
    </row>
    <row r="51" spans="2:28">
      <c r="B51" s="55" t="s">
        <v>44</v>
      </c>
      <c r="C51" s="56" t="s">
        <v>33</v>
      </c>
      <c r="D51" s="57"/>
      <c r="E51" s="57"/>
      <c r="F51" s="57"/>
      <c r="G51" s="58"/>
      <c r="H51" s="56" t="s">
        <v>26</v>
      </c>
      <c r="I51" s="57"/>
      <c r="J51" s="57"/>
      <c r="K51" s="57"/>
      <c r="L51" s="58"/>
      <c r="M51" s="56" t="s">
        <v>34</v>
      </c>
      <c r="N51" s="16"/>
      <c r="O51" s="16"/>
      <c r="P51" s="16"/>
      <c r="Q51" s="17"/>
      <c r="R51" s="70"/>
      <c r="S51" s="59" t="s">
        <v>28</v>
      </c>
      <c r="T51" s="57"/>
      <c r="U51" s="57"/>
      <c r="V51" s="57"/>
      <c r="W51" s="58"/>
      <c r="X51" s="56" t="s">
        <v>29</v>
      </c>
      <c r="Y51" s="57"/>
      <c r="Z51" s="57"/>
      <c r="AA51" s="57"/>
      <c r="AB51" s="58"/>
    </row>
    <row r="52" spans="2:28" s="6" customFormat="1" ht="12.75">
      <c r="B52" s="60" t="s">
        <v>9</v>
      </c>
      <c r="C52" s="61">
        <v>2014</v>
      </c>
      <c r="D52" s="62">
        <v>2013</v>
      </c>
      <c r="E52" s="62" t="s">
        <v>42</v>
      </c>
      <c r="F52" s="62" t="s">
        <v>30</v>
      </c>
      <c r="G52" s="63" t="s">
        <v>31</v>
      </c>
      <c r="H52" s="61">
        <v>2014</v>
      </c>
      <c r="I52" s="62">
        <v>2013</v>
      </c>
      <c r="J52" s="62" t="s">
        <v>42</v>
      </c>
      <c r="K52" s="62" t="s">
        <v>30</v>
      </c>
      <c r="L52" s="63" t="s">
        <v>31</v>
      </c>
      <c r="M52" s="61">
        <v>2014</v>
      </c>
      <c r="N52" s="62">
        <v>2013</v>
      </c>
      <c r="O52" s="62" t="s">
        <v>42</v>
      </c>
      <c r="P52" s="62" t="s">
        <v>30</v>
      </c>
      <c r="Q52" s="63" t="s">
        <v>31</v>
      </c>
      <c r="R52" s="70"/>
      <c r="S52" s="61">
        <v>2014</v>
      </c>
      <c r="T52" s="62">
        <v>2013</v>
      </c>
      <c r="U52" s="62" t="s">
        <v>42</v>
      </c>
      <c r="V52" s="62" t="s">
        <v>30</v>
      </c>
      <c r="W52" s="63" t="s">
        <v>31</v>
      </c>
      <c r="X52" s="61">
        <v>2014</v>
      </c>
      <c r="Y52" s="62">
        <v>2013</v>
      </c>
      <c r="Z52" s="62" t="s">
        <v>42</v>
      </c>
      <c r="AA52" s="62" t="s">
        <v>30</v>
      </c>
      <c r="AB52" s="63" t="s">
        <v>31</v>
      </c>
    </row>
    <row r="53" spans="2:28">
      <c r="B53" s="64" t="s">
        <v>5</v>
      </c>
      <c r="C53" s="111">
        <v>1033.0613800599276</v>
      </c>
      <c r="D53" s="110">
        <v>922.58437861284642</v>
      </c>
      <c r="E53" s="112">
        <v>2063.0581571161338</v>
      </c>
      <c r="F53" s="12">
        <f t="shared" ref="F53:F61" si="47">IF(E219,"NA",IF(ISERROR(C53/E53),"NA",IF((C53/E53)&gt;200%,"NA",IF((C53/E53)&lt;-200%,"NA",(C53/E53)))))</f>
        <v>0.50074273306187489</v>
      </c>
      <c r="G53" s="20">
        <f t="shared" ref="G53:G61" si="48">IF(D53=0,"NA",IF(ISERROR(C53/D53-1),"NA",IF((C53/D53-1)&gt;200%,"NA",IF((C53/D53-1)&lt;-200%,"NA",(C53/D53-1)))))</f>
        <v>0.1197473141840848</v>
      </c>
      <c r="H53" s="111">
        <v>116.490345</v>
      </c>
      <c r="I53" s="112">
        <v>115.605446</v>
      </c>
      <c r="J53" s="112">
        <v>6.0000000000000001E-3</v>
      </c>
      <c r="K53" s="103" t="str">
        <f t="shared" ref="K53:K61" si="49">IF(J219,"NA",IF(ISERROR(H53/J53),"NA",IF((H53/J53)&gt;200%,"NA",IF((H53/J53)&lt;-200%,"NA",(H53/J53)))))</f>
        <v>NA</v>
      </c>
      <c r="L53" s="20">
        <f t="shared" ref="L53:L61" si="50">IF(I53=0,"NA",IF(ISERROR(H53/I53-1),"NA",IF((H53/I53-1)&gt;200%,"NA",IF((H53/I53-1)&lt;-200%,"NA",(H53/I53-1)))))</f>
        <v>7.6544750322575794E-3</v>
      </c>
      <c r="M53" s="40">
        <f t="shared" ref="M53:O61" si="51">IF(ISERROR(C53/H53),"NA",(C53/H53))</f>
        <v>8.868214615210622</v>
      </c>
      <c r="N53" s="41">
        <f t="shared" si="51"/>
        <v>7.9804577598606077</v>
      </c>
      <c r="O53" s="137">
        <f>IF(ISERROR(E53/J53),"NA",(E53/J53))</f>
        <v>343843.02618602227</v>
      </c>
      <c r="P53" s="97">
        <f t="shared" ref="P53:P61" si="52">IF(O209,"NA",IF(ISERROR(M53/O53),"NA",IF((M53/O53)&gt;200%,"NA",IF((M53/O53)&lt;-200%,"NA",(M53/O53)))))</f>
        <v>2.5791462789222997E-5</v>
      </c>
      <c r="Q53" s="20">
        <f t="shared" ref="Q53:Q61" si="53">IF(N53=0,"NA",IF(ISERROR(M53/N53-1),"NA",IF((M53/N53-1)&gt;200%,"NA",IF((M53/N53-1)&lt;-200%,"NA",(M53/N53-1)))))</f>
        <v>0.11124134505356009</v>
      </c>
      <c r="R53" s="26"/>
      <c r="S53" s="118">
        <v>13.960288919728752</v>
      </c>
      <c r="T53" s="119">
        <v>12.813671925178422</v>
      </c>
      <c r="U53" s="119">
        <v>27.879164285353159</v>
      </c>
      <c r="V53" s="12">
        <f t="shared" ref="V53:V61" si="54">IF(U219,"NA",IF(ISERROR(S53/U53),"NA",IF((S53/U53)&gt;200%,"NA",IF((S53/U53)&lt;-200%,"NA",(S53/U53)))))</f>
        <v>0.50074273306187489</v>
      </c>
      <c r="W53" s="20">
        <f t="shared" ref="W53:W61" si="55">IF(T53=0,"NA",IF(ISERROR(S53/T53-1),"NA",IF((S53/T53-1)&gt;200%,"NA",IF((S53/T53-1)&lt;-200%,"NA",(S53/T53-1)))))</f>
        <v>8.9483873260190805E-2</v>
      </c>
      <c r="X53" s="118">
        <v>1.5741938513513514</v>
      </c>
      <c r="Y53" s="119">
        <v>1.6056311944444444</v>
      </c>
      <c r="Z53" s="119">
        <v>8.1081081081081077E-5</v>
      </c>
      <c r="AA53" s="97" t="str">
        <f t="shared" ref="AA53:AA61" si="56">IF(Z219,"NA",IF(ISERROR(X53/Z53),"NA",IF((X53/Z53)&gt;200%,"NA",IF((X53/Z53)&lt;-200%,"NA",(X53/Z53)))))</f>
        <v>NA</v>
      </c>
      <c r="AB53" s="20">
        <f t="shared" ref="AB53:AB61" si="57">IF(Y53=0,"NA",IF(ISERROR(X53/Y53-1),"NA",IF((X53/Y53-1)&gt;200%,"NA",IF((X53/Y53-1)&lt;-200%,"NA",(X53/Y53-1)))))</f>
        <v>-1.957942969834392E-2</v>
      </c>
    </row>
    <row r="54" spans="2:28" ht="15.75" thickBot="1">
      <c r="B54" s="105" t="s">
        <v>0</v>
      </c>
      <c r="C54" s="113">
        <v>1058.4887029519073</v>
      </c>
      <c r="D54" s="114">
        <v>363.97342036364694</v>
      </c>
      <c r="E54" s="114">
        <v>0</v>
      </c>
      <c r="F54" s="100" t="str">
        <f t="shared" si="47"/>
        <v>NA</v>
      </c>
      <c r="G54" s="101">
        <f t="shared" si="48"/>
        <v>1.9081483529604113</v>
      </c>
      <c r="H54" s="113">
        <v>2339.3415540000001</v>
      </c>
      <c r="I54" s="114">
        <v>2126.85448</v>
      </c>
      <c r="J54" s="114">
        <v>0</v>
      </c>
      <c r="K54" s="100" t="str">
        <f t="shared" si="49"/>
        <v>NA</v>
      </c>
      <c r="L54" s="101">
        <f t="shared" si="50"/>
        <v>9.9906728926748345E-2</v>
      </c>
      <c r="M54" s="42">
        <f t="shared" si="51"/>
        <v>0.45247291963074632</v>
      </c>
      <c r="N54" s="67">
        <f t="shared" si="51"/>
        <v>0.17113226306091564</v>
      </c>
      <c r="O54" s="109" t="str">
        <f t="shared" si="51"/>
        <v>NA</v>
      </c>
      <c r="P54" s="100" t="str">
        <f t="shared" si="52"/>
        <v>NA</v>
      </c>
      <c r="Q54" s="101">
        <f t="shared" si="53"/>
        <v>1.6439954193189488</v>
      </c>
      <c r="R54" s="26"/>
      <c r="S54" s="138">
        <v>14.30390139124199</v>
      </c>
      <c r="T54" s="134">
        <v>5.0551863939395405</v>
      </c>
      <c r="U54" s="134">
        <v>0</v>
      </c>
      <c r="V54" s="100" t="str">
        <f t="shared" si="54"/>
        <v>NA</v>
      </c>
      <c r="W54" s="101">
        <f t="shared" si="55"/>
        <v>1.8295497488263464</v>
      </c>
      <c r="X54" s="138">
        <v>31.612723702702702</v>
      </c>
      <c r="Y54" s="134">
        <v>29.539645555555555</v>
      </c>
      <c r="Z54" s="134">
        <v>0</v>
      </c>
      <c r="AA54" s="100" t="str">
        <f t="shared" si="56"/>
        <v>NA</v>
      </c>
      <c r="AB54" s="21">
        <f t="shared" si="57"/>
        <v>7.0179520036836029E-2</v>
      </c>
    </row>
    <row r="55" spans="2:28" ht="15.75" customHeight="1" thickTop="1">
      <c r="B55" s="64" t="s">
        <v>4</v>
      </c>
      <c r="C55" s="111">
        <v>0</v>
      </c>
      <c r="D55" s="112">
        <v>0</v>
      </c>
      <c r="E55" s="112">
        <v>0</v>
      </c>
      <c r="F55" s="12" t="str">
        <f t="shared" si="47"/>
        <v>NA</v>
      </c>
      <c r="G55" s="20" t="str">
        <f t="shared" si="48"/>
        <v>NA</v>
      </c>
      <c r="H55" s="111">
        <v>0</v>
      </c>
      <c r="I55" s="112">
        <v>0</v>
      </c>
      <c r="J55" s="112">
        <v>0</v>
      </c>
      <c r="K55" s="12" t="str">
        <f t="shared" si="49"/>
        <v>NA</v>
      </c>
      <c r="L55" s="20" t="str">
        <f t="shared" si="50"/>
        <v>NA</v>
      </c>
      <c r="M55" s="40" t="str">
        <f t="shared" si="51"/>
        <v>NA</v>
      </c>
      <c r="N55" s="65" t="str">
        <f t="shared" si="51"/>
        <v>NA</v>
      </c>
      <c r="O55" s="65" t="str">
        <f t="shared" si="51"/>
        <v>NA</v>
      </c>
      <c r="P55" s="97" t="str">
        <f t="shared" si="52"/>
        <v>NA</v>
      </c>
      <c r="Q55" s="20" t="str">
        <f t="shared" si="53"/>
        <v>NA</v>
      </c>
      <c r="R55" s="26"/>
      <c r="S55" s="118">
        <v>0</v>
      </c>
      <c r="T55" s="119">
        <v>0</v>
      </c>
      <c r="U55" s="119">
        <v>0</v>
      </c>
      <c r="V55" s="12" t="str">
        <f t="shared" si="54"/>
        <v>NA</v>
      </c>
      <c r="W55" s="20" t="str">
        <f t="shared" si="55"/>
        <v>NA</v>
      </c>
      <c r="X55" s="118">
        <v>0</v>
      </c>
      <c r="Y55" s="119">
        <v>0</v>
      </c>
      <c r="Z55" s="119">
        <v>0</v>
      </c>
      <c r="AA55" s="97" t="str">
        <f t="shared" si="56"/>
        <v>NA</v>
      </c>
      <c r="AB55" s="20" t="str">
        <f t="shared" si="57"/>
        <v>NA</v>
      </c>
    </row>
    <row r="56" spans="2:28" ht="15" customHeight="1">
      <c r="B56" s="64" t="s">
        <v>1</v>
      </c>
      <c r="C56" s="111">
        <v>0</v>
      </c>
      <c r="D56" s="112">
        <v>0</v>
      </c>
      <c r="E56" s="112">
        <v>0</v>
      </c>
      <c r="F56" s="12" t="str">
        <f t="shared" si="47"/>
        <v>NA</v>
      </c>
      <c r="G56" s="20" t="str">
        <f t="shared" si="48"/>
        <v>NA</v>
      </c>
      <c r="H56" s="111">
        <v>0</v>
      </c>
      <c r="I56" s="112">
        <v>0</v>
      </c>
      <c r="J56" s="112">
        <v>0</v>
      </c>
      <c r="K56" s="12" t="str">
        <f t="shared" si="49"/>
        <v>NA</v>
      </c>
      <c r="L56" s="20" t="str">
        <f t="shared" si="50"/>
        <v>NA</v>
      </c>
      <c r="M56" s="40" t="str">
        <f t="shared" si="51"/>
        <v>NA</v>
      </c>
      <c r="N56" s="65" t="str">
        <f t="shared" si="51"/>
        <v>NA</v>
      </c>
      <c r="O56" s="65" t="str">
        <f t="shared" si="51"/>
        <v>NA</v>
      </c>
      <c r="P56" s="97" t="str">
        <f t="shared" si="52"/>
        <v>NA</v>
      </c>
      <c r="Q56" s="20" t="str">
        <f t="shared" si="53"/>
        <v>NA</v>
      </c>
      <c r="R56" s="26"/>
      <c r="S56" s="118">
        <v>0</v>
      </c>
      <c r="T56" s="119">
        <v>0</v>
      </c>
      <c r="U56" s="119">
        <v>0</v>
      </c>
      <c r="V56" s="12" t="str">
        <f t="shared" si="54"/>
        <v>NA</v>
      </c>
      <c r="W56" s="20" t="str">
        <f t="shared" si="55"/>
        <v>NA</v>
      </c>
      <c r="X56" s="118">
        <v>0</v>
      </c>
      <c r="Y56" s="119">
        <v>0</v>
      </c>
      <c r="Z56" s="119">
        <v>0</v>
      </c>
      <c r="AA56" s="97" t="str">
        <f t="shared" si="56"/>
        <v>NA</v>
      </c>
      <c r="AB56" s="20" t="str">
        <f t="shared" si="57"/>
        <v>NA</v>
      </c>
    </row>
    <row r="57" spans="2:28" ht="15" customHeight="1">
      <c r="B57" s="19" t="s">
        <v>2</v>
      </c>
      <c r="C57" s="111">
        <v>0</v>
      </c>
      <c r="D57" s="112">
        <v>0</v>
      </c>
      <c r="E57" s="112">
        <v>0</v>
      </c>
      <c r="F57" s="12" t="str">
        <f t="shared" si="47"/>
        <v>NA</v>
      </c>
      <c r="G57" s="20" t="str">
        <f t="shared" si="48"/>
        <v>NA</v>
      </c>
      <c r="H57" s="111">
        <v>0</v>
      </c>
      <c r="I57" s="112">
        <v>0</v>
      </c>
      <c r="J57" s="112">
        <v>0</v>
      </c>
      <c r="K57" s="12" t="str">
        <f t="shared" si="49"/>
        <v>NA</v>
      </c>
      <c r="L57" s="20" t="str">
        <f t="shared" si="50"/>
        <v>NA</v>
      </c>
      <c r="M57" s="40" t="str">
        <f t="shared" si="51"/>
        <v>NA</v>
      </c>
      <c r="N57" s="65" t="str">
        <f t="shared" si="51"/>
        <v>NA</v>
      </c>
      <c r="O57" s="65" t="str">
        <f t="shared" si="51"/>
        <v>NA</v>
      </c>
      <c r="P57" s="97" t="str">
        <f t="shared" si="52"/>
        <v>NA</v>
      </c>
      <c r="Q57" s="20" t="str">
        <f t="shared" si="53"/>
        <v>NA</v>
      </c>
      <c r="R57" s="26"/>
      <c r="S57" s="118">
        <v>0</v>
      </c>
      <c r="T57" s="119">
        <v>0</v>
      </c>
      <c r="U57" s="119">
        <v>0</v>
      </c>
      <c r="V57" s="12" t="str">
        <f t="shared" si="54"/>
        <v>NA</v>
      </c>
      <c r="W57" s="20" t="str">
        <f t="shared" si="55"/>
        <v>NA</v>
      </c>
      <c r="X57" s="118">
        <v>0</v>
      </c>
      <c r="Y57" s="119">
        <v>0</v>
      </c>
      <c r="Z57" s="119">
        <v>0</v>
      </c>
      <c r="AA57" s="97" t="str">
        <f t="shared" si="56"/>
        <v>NA</v>
      </c>
      <c r="AB57" s="20" t="str">
        <f t="shared" si="57"/>
        <v>NA</v>
      </c>
    </row>
    <row r="58" spans="2:28" ht="15" customHeight="1">
      <c r="B58" s="83" t="s">
        <v>6</v>
      </c>
      <c r="C58" s="126">
        <v>0</v>
      </c>
      <c r="D58" s="127">
        <v>0</v>
      </c>
      <c r="E58" s="127">
        <v>0</v>
      </c>
      <c r="F58" s="31" t="str">
        <f t="shared" si="47"/>
        <v>NA</v>
      </c>
      <c r="G58" s="32" t="str">
        <f t="shared" si="48"/>
        <v>NA</v>
      </c>
      <c r="H58" s="126">
        <v>0</v>
      </c>
      <c r="I58" s="127">
        <v>0</v>
      </c>
      <c r="J58" s="127">
        <v>0</v>
      </c>
      <c r="K58" s="31" t="str">
        <f t="shared" si="49"/>
        <v>NA</v>
      </c>
      <c r="L58" s="32" t="str">
        <f t="shared" si="50"/>
        <v>NA</v>
      </c>
      <c r="M58" s="46" t="str">
        <f t="shared" si="51"/>
        <v>NA</v>
      </c>
      <c r="N58" s="72" t="str">
        <f t="shared" si="51"/>
        <v>NA</v>
      </c>
      <c r="O58" s="72" t="str">
        <f t="shared" si="51"/>
        <v>NA</v>
      </c>
      <c r="P58" s="33" t="str">
        <f t="shared" si="52"/>
        <v>NA</v>
      </c>
      <c r="Q58" s="32" t="str">
        <f t="shared" si="53"/>
        <v>NA</v>
      </c>
      <c r="R58" s="28"/>
      <c r="S58" s="130">
        <v>0</v>
      </c>
      <c r="T58" s="131">
        <v>0</v>
      </c>
      <c r="U58" s="131">
        <v>0</v>
      </c>
      <c r="V58" s="33" t="str">
        <f t="shared" si="54"/>
        <v>NA</v>
      </c>
      <c r="W58" s="32" t="str">
        <f t="shared" si="55"/>
        <v>NA</v>
      </c>
      <c r="X58" s="130">
        <v>0</v>
      </c>
      <c r="Y58" s="131">
        <v>0</v>
      </c>
      <c r="Z58" s="131">
        <v>0</v>
      </c>
      <c r="AA58" s="33" t="str">
        <f t="shared" si="56"/>
        <v>NA</v>
      </c>
      <c r="AB58" s="32" t="str">
        <f t="shared" si="57"/>
        <v>NA</v>
      </c>
    </row>
    <row r="59" spans="2:28" ht="15" customHeight="1">
      <c r="B59" s="34" t="s">
        <v>35</v>
      </c>
      <c r="C59" s="128">
        <f>SUM(C53:C58)</f>
        <v>2091.5500830118349</v>
      </c>
      <c r="D59" s="129">
        <f>SUM(D53:D58)</f>
        <v>1286.5577989764934</v>
      </c>
      <c r="E59" s="129">
        <f>SUM(E53:E58)</f>
        <v>2063.0581571161338</v>
      </c>
      <c r="F59" s="13">
        <f t="shared" si="47"/>
        <v>1.0138105296728663</v>
      </c>
      <c r="G59" s="38">
        <f t="shared" si="48"/>
        <v>0.62569461292430395</v>
      </c>
      <c r="H59" s="128">
        <f>SUM(H53:H58)</f>
        <v>2455.8318990000002</v>
      </c>
      <c r="I59" s="129">
        <f>SUM(I53:I58)</f>
        <v>2242.459926</v>
      </c>
      <c r="J59" s="129">
        <f>SUM(J53:J58)</f>
        <v>6.0000000000000001E-3</v>
      </c>
      <c r="K59" s="13" t="str">
        <f t="shared" si="49"/>
        <v>NA</v>
      </c>
      <c r="L59" s="38">
        <f t="shared" si="50"/>
        <v>9.5150852207469994E-2</v>
      </c>
      <c r="M59" s="48">
        <f t="shared" si="51"/>
        <v>0.85166663233892403</v>
      </c>
      <c r="N59" s="49">
        <f t="shared" si="51"/>
        <v>0.5737261050062098</v>
      </c>
      <c r="O59" s="154">
        <f t="shared" si="51"/>
        <v>343843.02618602227</v>
      </c>
      <c r="P59" s="102">
        <f t="shared" si="52"/>
        <v>2.4769053535439876E-6</v>
      </c>
      <c r="Q59" s="38">
        <f t="shared" si="53"/>
        <v>0.48444811018265566</v>
      </c>
      <c r="R59" s="36"/>
      <c r="S59" s="132">
        <v>28.26419031097074</v>
      </c>
      <c r="T59" s="133">
        <v>17.868858319117962</v>
      </c>
      <c r="U59" s="133">
        <v>27.879164285353159</v>
      </c>
      <c r="V59" s="13">
        <f t="shared" si="54"/>
        <v>1.0138105296728661</v>
      </c>
      <c r="W59" s="38">
        <f t="shared" si="55"/>
        <v>0.58175692068310658</v>
      </c>
      <c r="X59" s="132">
        <v>33.186917554054055</v>
      </c>
      <c r="Y59" s="133">
        <v>31.145276750000001</v>
      </c>
      <c r="Z59" s="133">
        <v>8.1081081081081077E-5</v>
      </c>
      <c r="AA59" s="102" t="str">
        <f t="shared" si="56"/>
        <v>NA</v>
      </c>
      <c r="AB59" s="38">
        <f t="shared" si="57"/>
        <v>6.5552180526186943E-2</v>
      </c>
    </row>
    <row r="60" spans="2:28" ht="15.75" customHeight="1" thickBot="1">
      <c r="B60" s="66" t="s">
        <v>36</v>
      </c>
      <c r="C60" s="113">
        <v>0</v>
      </c>
      <c r="D60" s="114"/>
      <c r="E60" s="114"/>
      <c r="F60" s="11" t="str">
        <f t="shared" si="47"/>
        <v>NA</v>
      </c>
      <c r="G60" s="21" t="str">
        <f t="shared" si="48"/>
        <v>NA</v>
      </c>
      <c r="H60" s="113">
        <v>0</v>
      </c>
      <c r="I60" s="114"/>
      <c r="J60" s="114"/>
      <c r="K60" s="11" t="str">
        <f t="shared" si="49"/>
        <v>NA</v>
      </c>
      <c r="L60" s="21" t="str">
        <f t="shared" si="50"/>
        <v>NA</v>
      </c>
      <c r="M60" s="42" t="str">
        <f t="shared" si="51"/>
        <v>NA</v>
      </c>
      <c r="N60" s="67" t="str">
        <f t="shared" si="51"/>
        <v>NA</v>
      </c>
      <c r="O60" s="67" t="str">
        <f t="shared" si="51"/>
        <v>NA</v>
      </c>
      <c r="P60" s="100" t="str">
        <f t="shared" si="52"/>
        <v>NA</v>
      </c>
      <c r="Q60" s="21" t="str">
        <f t="shared" si="53"/>
        <v>NA</v>
      </c>
      <c r="R60" s="26"/>
      <c r="S60" s="118" t="e">
        <v>#REF!</v>
      </c>
      <c r="T60" s="119"/>
      <c r="U60" s="119"/>
      <c r="V60" s="12" t="str">
        <f t="shared" si="54"/>
        <v>NA</v>
      </c>
      <c r="W60" s="20" t="str">
        <f t="shared" si="55"/>
        <v>NA</v>
      </c>
      <c r="X60" s="118" t="e">
        <v>#REF!</v>
      </c>
      <c r="Y60" s="119"/>
      <c r="Z60" s="134"/>
      <c r="AA60" s="100" t="str">
        <f t="shared" si="56"/>
        <v>NA</v>
      </c>
      <c r="AB60" s="21" t="str">
        <f t="shared" si="57"/>
        <v>NA</v>
      </c>
    </row>
    <row r="61" spans="2:28" s="2" customFormat="1" ht="15.75" thickTop="1">
      <c r="B61" s="68" t="s">
        <v>7</v>
      </c>
      <c r="C61" s="115">
        <f>SUM(C59:C60)</f>
        <v>2091.5500830118349</v>
      </c>
      <c r="D61" s="117">
        <f>SUM(D59:D60)</f>
        <v>1286.5577989764934</v>
      </c>
      <c r="E61" s="116">
        <f>SUM(E59:E60)</f>
        <v>2063.0581571161338</v>
      </c>
      <c r="F61" s="22">
        <f t="shared" si="47"/>
        <v>1.0138105296728663</v>
      </c>
      <c r="G61" s="23">
        <f t="shared" si="48"/>
        <v>0.62569461292430395</v>
      </c>
      <c r="H61" s="115">
        <f>SUM(H59:H60)</f>
        <v>2455.8318990000002</v>
      </c>
      <c r="I61" s="117">
        <f>SUM(I59:I60)</f>
        <v>2242.459926</v>
      </c>
      <c r="J61" s="116">
        <f>SUM(J59:J60)</f>
        <v>6.0000000000000001E-3</v>
      </c>
      <c r="K61" s="98" t="str">
        <f t="shared" si="49"/>
        <v>NA</v>
      </c>
      <c r="L61" s="99">
        <f t="shared" si="50"/>
        <v>9.5150852207469994E-2</v>
      </c>
      <c r="M61" s="44">
        <f t="shared" si="51"/>
        <v>0.85166663233892403</v>
      </c>
      <c r="N61" s="45">
        <f t="shared" si="51"/>
        <v>0.5737261050062098</v>
      </c>
      <c r="O61" s="136">
        <f t="shared" si="51"/>
        <v>343843.02618602227</v>
      </c>
      <c r="P61" s="98">
        <f t="shared" si="52"/>
        <v>2.4769053535439876E-6</v>
      </c>
      <c r="Q61" s="99">
        <f t="shared" si="53"/>
        <v>0.48444811018265566</v>
      </c>
      <c r="R61" s="70"/>
      <c r="S61" s="120">
        <v>28.26419031097074</v>
      </c>
      <c r="T61" s="120">
        <v>17.868858319117962</v>
      </c>
      <c r="U61" s="120">
        <v>27.879164285353159</v>
      </c>
      <c r="V61" s="24">
        <f t="shared" si="54"/>
        <v>1.0138105296728661</v>
      </c>
      <c r="W61" s="25">
        <f t="shared" si="55"/>
        <v>0.58175692068310658</v>
      </c>
      <c r="X61" s="120">
        <v>33.186917554054055</v>
      </c>
      <c r="Y61" s="120">
        <v>31.145276750000001</v>
      </c>
      <c r="Z61" s="135">
        <v>8.1081081081081077E-5</v>
      </c>
      <c r="AA61" s="98" t="str">
        <f t="shared" si="56"/>
        <v>NA</v>
      </c>
      <c r="AB61" s="23">
        <f t="shared" si="57"/>
        <v>6.5552180526186943E-2</v>
      </c>
    </row>
    <row r="62" spans="2:28">
      <c r="R62" s="26"/>
    </row>
    <row r="63" spans="2:28">
      <c r="B63" s="73" t="s">
        <v>45</v>
      </c>
      <c r="C63" s="74" t="s">
        <v>33</v>
      </c>
      <c r="D63" s="75"/>
      <c r="E63" s="75"/>
      <c r="F63" s="75"/>
      <c r="G63" s="76"/>
      <c r="H63" s="74" t="s">
        <v>26</v>
      </c>
      <c r="I63" s="75"/>
      <c r="J63" s="75"/>
      <c r="K63" s="75"/>
      <c r="L63" s="76"/>
      <c r="M63" s="74" t="s">
        <v>34</v>
      </c>
      <c r="N63" s="51"/>
      <c r="O63" s="51"/>
      <c r="P63" s="51"/>
      <c r="Q63" s="52"/>
      <c r="R63" s="70"/>
      <c r="S63" s="77" t="s">
        <v>28</v>
      </c>
      <c r="T63" s="75"/>
      <c r="U63" s="75"/>
      <c r="V63" s="75"/>
      <c r="W63" s="76"/>
      <c r="X63" s="74" t="s">
        <v>29</v>
      </c>
      <c r="Y63" s="75"/>
      <c r="Z63" s="75"/>
      <c r="AA63" s="75"/>
      <c r="AB63" s="76"/>
    </row>
    <row r="64" spans="2:28" s="6" customFormat="1" ht="12.75">
      <c r="B64" s="78" t="s">
        <v>9</v>
      </c>
      <c r="C64" s="79">
        <v>2014</v>
      </c>
      <c r="D64" s="80">
        <v>2013</v>
      </c>
      <c r="E64" s="80" t="s">
        <v>42</v>
      </c>
      <c r="F64" s="80" t="s">
        <v>30</v>
      </c>
      <c r="G64" s="81" t="s">
        <v>31</v>
      </c>
      <c r="H64" s="79">
        <v>2014</v>
      </c>
      <c r="I64" s="80">
        <v>2013</v>
      </c>
      <c r="J64" s="80" t="s">
        <v>42</v>
      </c>
      <c r="K64" s="80" t="s">
        <v>30</v>
      </c>
      <c r="L64" s="81" t="s">
        <v>31</v>
      </c>
      <c r="M64" s="79">
        <v>2014</v>
      </c>
      <c r="N64" s="80">
        <v>2013</v>
      </c>
      <c r="O64" s="80" t="s">
        <v>42</v>
      </c>
      <c r="P64" s="80" t="s">
        <v>30</v>
      </c>
      <c r="Q64" s="81" t="s">
        <v>31</v>
      </c>
      <c r="R64" s="70"/>
      <c r="S64" s="79">
        <v>2014</v>
      </c>
      <c r="T64" s="80">
        <v>2013</v>
      </c>
      <c r="U64" s="80" t="s">
        <v>42</v>
      </c>
      <c r="V64" s="80" t="s">
        <v>30</v>
      </c>
      <c r="W64" s="81" t="s">
        <v>31</v>
      </c>
      <c r="X64" s="79">
        <v>2014</v>
      </c>
      <c r="Y64" s="80">
        <v>2013</v>
      </c>
      <c r="Z64" s="80" t="s">
        <v>42</v>
      </c>
      <c r="AA64" s="80" t="s">
        <v>30</v>
      </c>
      <c r="AB64" s="81" t="s">
        <v>31</v>
      </c>
    </row>
    <row r="65" spans="2:28">
      <c r="B65" s="64" t="s">
        <v>5</v>
      </c>
      <c r="C65" s="111">
        <f t="shared" ref="C65:E72" si="58">C41+C53</f>
        <v>73545.067791031004</v>
      </c>
      <c r="D65" s="112">
        <f t="shared" si="58"/>
        <v>226853.86955952999</v>
      </c>
      <c r="E65" s="112">
        <f t="shared" si="58"/>
        <v>220015.127741</v>
      </c>
      <c r="F65" s="97">
        <f t="shared" ref="F65:F73" si="59">IF(E231,"NA",IF(ISERROR(C65/E65),"NA",IF((C65/E65)&gt;200%,"NA",IF((C65/E65)&lt;-200%,"NA",(C65/E65)))))</f>
        <v>0.33427277726833243</v>
      </c>
      <c r="G65" s="20">
        <f t="shared" ref="G65:G73" si="60">IF(D65=0,"NA",IF(ISERROR(C65/D65-1),"NA",IF((C65/D65-1)&gt;200%,"NA",IF((C65/D65-1)&lt;-200%,"NA",(C65/D65-1)))))</f>
        <v>-0.67580421734119178</v>
      </c>
      <c r="H65" s="111">
        <f t="shared" ref="H65:J72" si="61">H41+H53</f>
        <v>13073.139245999999</v>
      </c>
      <c r="I65" s="112">
        <f t="shared" si="61"/>
        <v>14502.314571000001</v>
      </c>
      <c r="J65" s="112">
        <f t="shared" si="61"/>
        <v>13622.728620000002</v>
      </c>
      <c r="K65" s="12">
        <f t="shared" ref="K65:K73" si="62">IF(J231,"NA",IF(ISERROR(H65/J65),"NA",IF((H65/J65)&gt;200%,"NA",IF((H65/J65)&lt;-200%,"NA",(H65/J65)))))</f>
        <v>0.95965643966560921</v>
      </c>
      <c r="L65" s="20">
        <f t="shared" ref="L65:L73" si="63">IF(I65=0,"NA",IF(ISERROR(H65/I65-1),"NA",IF((H65/I65-1)&gt;200%,"NA",IF((H65/I65-1)&lt;-200%,"NA",(H65/I65-1)))))</f>
        <v>-9.854808472144827E-2</v>
      </c>
      <c r="M65" s="40">
        <f t="shared" ref="M65:O73" si="64">IF(ISERROR(C65/H65),"NA",(C65/H65))</f>
        <v>5.6256623911914394</v>
      </c>
      <c r="N65" s="41">
        <f t="shared" si="64"/>
        <v>15.642597493586665</v>
      </c>
      <c r="O65" s="41">
        <f t="shared" si="64"/>
        <v>16.150591697025231</v>
      </c>
      <c r="P65" s="97">
        <f t="shared" ref="P65:P73" si="65">IF(O221,"NA",IF(ISERROR(M65/O65),"NA",IF((M65/O65)&gt;200%,"NA",IF((M65/O65)&lt;-200%,"NA",(M65/O65)))))</f>
        <v>0.34832546675225695</v>
      </c>
      <c r="Q65" s="20">
        <f t="shared" ref="Q65:Q73" si="66">IF(N65=0,"NA",IF(ISERROR(M65/N65-1),"NA",IF((M65/N65-1)&gt;200%,"NA",IF((M65/N65-1)&lt;-200%,"NA",(M65/N65-1)))))</f>
        <v>-0.64036264479106397</v>
      </c>
      <c r="R65" s="26"/>
      <c r="S65" s="118">
        <v>993.85226744636498</v>
      </c>
      <c r="T65" s="119">
        <v>3150.7481883268056</v>
      </c>
      <c r="U65" s="119">
        <v>2973.1774019054055</v>
      </c>
      <c r="V65" s="12">
        <f t="shared" ref="V65:V73" si="67">IF(U231,"NA",IF(ISERROR(S65/U65),"NA",IF((S65/U65)&gt;200%,"NA",IF((S65/U65)&lt;-200%,"NA",(S65/U65)))))</f>
        <v>0.33427277726833243</v>
      </c>
      <c r="W65" s="20">
        <f t="shared" ref="W65:W73" si="68">IF(T65=0,"NA",IF(ISERROR(S65/T65-1),"NA",IF((S65/T65-1)&gt;200%,"NA",IF((S65/T65-1)&lt;-200%,"NA",(S65/T65-1)))))</f>
        <v>-0.68456626552115962</v>
      </c>
      <c r="X65" s="118">
        <v>176.66404386486485</v>
      </c>
      <c r="Y65" s="119">
        <v>201.42103570833333</v>
      </c>
      <c r="Z65" s="119">
        <v>184.09092729729733</v>
      </c>
      <c r="AA65" s="12">
        <f t="shared" ref="AA65:AA73" si="69">IF(Z231,"NA",IF(ISERROR(X65/Z65),"NA",IF((X65/Z65)&gt;200%,"NA",IF((X65/Z65)&lt;-200%,"NA",(X65/Z65)))))</f>
        <v>0.9596564396656091</v>
      </c>
      <c r="AB65" s="20">
        <f t="shared" ref="AB65:AB73" si="70">IF(Y65=0,"NA",IF(ISERROR(X65/Y65-1),"NA",IF((X65/Y65-1)&gt;200%,"NA",IF((X65/Y65-1)&lt;-200%,"NA",(X65/Y65-1)))))</f>
        <v>-0.12291164999924697</v>
      </c>
    </row>
    <row r="66" spans="2:28">
      <c r="B66" s="64" t="s">
        <v>0</v>
      </c>
      <c r="C66" s="111">
        <f t="shared" si="58"/>
        <v>254466.12266512401</v>
      </c>
      <c r="D66" s="112">
        <f t="shared" si="58"/>
        <v>233527.87673872098</v>
      </c>
      <c r="E66" s="152">
        <f>E42+E54</f>
        <v>263112.68661700003</v>
      </c>
      <c r="F66" s="12">
        <f t="shared" si="59"/>
        <v>0.96713741149068044</v>
      </c>
      <c r="G66" s="20">
        <f t="shared" si="60"/>
        <v>8.9660584504133833E-2</v>
      </c>
      <c r="H66" s="111">
        <f t="shared" si="61"/>
        <v>50442.104253000005</v>
      </c>
      <c r="I66" s="112">
        <f t="shared" si="61"/>
        <v>47355.190194000003</v>
      </c>
      <c r="J66" s="112">
        <f t="shared" si="61"/>
        <v>47933.973370000007</v>
      </c>
      <c r="K66" s="12">
        <f t="shared" si="62"/>
        <v>1.0523247022240334</v>
      </c>
      <c r="L66" s="20">
        <f t="shared" si="63"/>
        <v>6.5186393431297507E-2</v>
      </c>
      <c r="M66" s="40">
        <f t="shared" si="64"/>
        <v>5.044716639670912</v>
      </c>
      <c r="N66" s="65">
        <f t="shared" si="64"/>
        <v>4.9314103856837521</v>
      </c>
      <c r="O66" s="41">
        <f t="shared" si="64"/>
        <v>5.4890648139274001</v>
      </c>
      <c r="P66" s="12">
        <f t="shared" si="65"/>
        <v>0.91904847377115251</v>
      </c>
      <c r="Q66" s="20">
        <f t="shared" si="66"/>
        <v>2.29764398266461E-2</v>
      </c>
      <c r="R66" s="26"/>
      <c r="S66" s="118">
        <v>3438.7313873665407</v>
      </c>
      <c r="T66" s="119">
        <v>3243.4427324822359</v>
      </c>
      <c r="U66" s="119">
        <v>3555.5768461756761</v>
      </c>
      <c r="V66" s="12">
        <f t="shared" si="67"/>
        <v>0.96713741149068044</v>
      </c>
      <c r="W66" s="20">
        <f t="shared" si="68"/>
        <v>6.0210298436454535E-2</v>
      </c>
      <c r="X66" s="118">
        <v>681.650057472973</v>
      </c>
      <c r="Y66" s="119">
        <v>657.71097491666671</v>
      </c>
      <c r="Z66" s="119">
        <v>647.756396891892</v>
      </c>
      <c r="AA66" s="12">
        <f t="shared" si="69"/>
        <v>1.0523247022240334</v>
      </c>
      <c r="AB66" s="20">
        <f t="shared" si="70"/>
        <v>3.6397571987208277E-2</v>
      </c>
    </row>
    <row r="67" spans="2:28">
      <c r="B67" s="64" t="s">
        <v>4</v>
      </c>
      <c r="C67" s="111">
        <f t="shared" si="58"/>
        <v>140324.34937282</v>
      </c>
      <c r="D67" s="112">
        <f t="shared" si="58"/>
        <v>126792.90787399399</v>
      </c>
      <c r="E67" s="112">
        <f t="shared" si="58"/>
        <v>154669.58850099999</v>
      </c>
      <c r="F67" s="12">
        <f t="shared" si="59"/>
        <v>0.9072523611964789</v>
      </c>
      <c r="G67" s="20">
        <f t="shared" si="60"/>
        <v>0.10672080738359169</v>
      </c>
      <c r="H67" s="111">
        <f t="shared" si="61"/>
        <v>15425.596544</v>
      </c>
      <c r="I67" s="112">
        <f t="shared" si="61"/>
        <v>15397.935071</v>
      </c>
      <c r="J67" s="112">
        <f t="shared" si="61"/>
        <v>15724.222709999998</v>
      </c>
      <c r="K67" s="12">
        <f t="shared" si="62"/>
        <v>0.98100852604878941</v>
      </c>
      <c r="L67" s="20">
        <f t="shared" si="63"/>
        <v>1.7964404235017994E-3</v>
      </c>
      <c r="M67" s="40">
        <f t="shared" si="64"/>
        <v>9.0968507423721707</v>
      </c>
      <c r="N67" s="65">
        <f t="shared" si="64"/>
        <v>8.2344098276392828</v>
      </c>
      <c r="O67" s="41">
        <f t="shared" si="64"/>
        <v>9.8363900940321916</v>
      </c>
      <c r="P67" s="12">
        <f t="shared" si="65"/>
        <v>0.92481597978625263</v>
      </c>
      <c r="Q67" s="20">
        <f t="shared" si="66"/>
        <v>0.10473621459039539</v>
      </c>
      <c r="R67" s="26"/>
      <c r="S67" s="118">
        <v>1896.2749915245945</v>
      </c>
      <c r="T67" s="119">
        <v>1761.0126093610277</v>
      </c>
      <c r="U67" s="119">
        <v>2090.1295743378378</v>
      </c>
      <c r="V67" s="12">
        <f t="shared" si="67"/>
        <v>0.90725236119647878</v>
      </c>
      <c r="W67" s="20">
        <f t="shared" si="68"/>
        <v>7.6809434211062122E-2</v>
      </c>
      <c r="X67" s="118">
        <v>208.45400735135135</v>
      </c>
      <c r="Y67" s="119">
        <v>213.86020931944444</v>
      </c>
      <c r="Z67" s="119">
        <v>212.48949608108106</v>
      </c>
      <c r="AA67" s="12">
        <f t="shared" si="69"/>
        <v>0.98100852604878941</v>
      </c>
      <c r="AB67" s="20">
        <f t="shared" si="70"/>
        <v>-2.5279139047403643E-2</v>
      </c>
    </row>
    <row r="68" spans="2:28">
      <c r="B68" s="64" t="s">
        <v>1</v>
      </c>
      <c r="C68" s="111">
        <f t="shared" si="58"/>
        <v>128457.73205395401</v>
      </c>
      <c r="D68" s="112">
        <f t="shared" si="58"/>
        <v>143305.04561539099</v>
      </c>
      <c r="E68" s="112">
        <f t="shared" si="58"/>
        <v>150696.728688</v>
      </c>
      <c r="F68" s="12">
        <f t="shared" si="59"/>
        <v>0.85242548509404448</v>
      </c>
      <c r="G68" s="20">
        <f t="shared" si="60"/>
        <v>-0.10360635592193257</v>
      </c>
      <c r="H68" s="111">
        <f t="shared" si="61"/>
        <v>4741.8017399999999</v>
      </c>
      <c r="I68" s="112">
        <f t="shared" si="61"/>
        <v>4623.5755170000002</v>
      </c>
      <c r="J68" s="112">
        <f t="shared" si="61"/>
        <v>6305.8060200000009</v>
      </c>
      <c r="K68" s="12">
        <f t="shared" si="62"/>
        <v>0.75197393084413322</v>
      </c>
      <c r="L68" s="20">
        <f t="shared" si="63"/>
        <v>2.5570302153669733E-2</v>
      </c>
      <c r="M68" s="40">
        <f t="shared" si="64"/>
        <v>27.090489880741831</v>
      </c>
      <c r="N68" s="65">
        <f t="shared" si="64"/>
        <v>30.994420895362438</v>
      </c>
      <c r="O68" s="41">
        <f t="shared" si="64"/>
        <v>23.898091411318102</v>
      </c>
      <c r="P68" s="12">
        <f t="shared" si="65"/>
        <v>1.1335838253556856</v>
      </c>
      <c r="Q68" s="20">
        <f t="shared" si="66"/>
        <v>-0.12595592696506019</v>
      </c>
      <c r="R68" s="26"/>
      <c r="S68" s="118">
        <v>1735.9152980264055</v>
      </c>
      <c r="T68" s="119">
        <v>1990.3478557693193</v>
      </c>
      <c r="U68" s="119">
        <v>2036.4422795675675</v>
      </c>
      <c r="V68" s="12">
        <f t="shared" si="67"/>
        <v>0.85242548509404448</v>
      </c>
      <c r="W68" s="20">
        <f t="shared" si="68"/>
        <v>-0.12783321116728574</v>
      </c>
      <c r="X68" s="118">
        <v>64.078401891891886</v>
      </c>
      <c r="Y68" s="119">
        <v>64.216326625000008</v>
      </c>
      <c r="Z68" s="119">
        <v>85.213594864864874</v>
      </c>
      <c r="AA68" s="12">
        <f t="shared" si="69"/>
        <v>0.75197393084413322</v>
      </c>
      <c r="AB68" s="20">
        <f t="shared" si="70"/>
        <v>-2.1478141207539325E-3</v>
      </c>
    </row>
    <row r="69" spans="2:28">
      <c r="B69" s="19" t="s">
        <v>2</v>
      </c>
      <c r="C69" s="111">
        <f t="shared" si="58"/>
        <v>55811.685019822005</v>
      </c>
      <c r="D69" s="112">
        <f t="shared" si="58"/>
        <v>50806.595986642002</v>
      </c>
      <c r="E69" s="112">
        <f t="shared" si="58"/>
        <v>56717.632328000007</v>
      </c>
      <c r="F69" s="12">
        <f t="shared" si="59"/>
        <v>0.98402706052786415</v>
      </c>
      <c r="G69" s="20">
        <f t="shared" si="60"/>
        <v>9.8512583572730072E-2</v>
      </c>
      <c r="H69" s="111">
        <f t="shared" si="61"/>
        <v>5176.4810488450867</v>
      </c>
      <c r="I69" s="112">
        <f t="shared" si="61"/>
        <v>4770.7646236678029</v>
      </c>
      <c r="J69" s="112">
        <f t="shared" si="61"/>
        <v>5077.0010000000002</v>
      </c>
      <c r="K69" s="12">
        <f t="shared" si="62"/>
        <v>1.0195942543334315</v>
      </c>
      <c r="L69" s="20">
        <f t="shared" si="63"/>
        <v>8.504222219736457E-2</v>
      </c>
      <c r="M69" s="40">
        <f t="shared" si="64"/>
        <v>10.781781000101223</v>
      </c>
      <c r="N69" s="65">
        <f t="shared" si="64"/>
        <v>10.649570874779707</v>
      </c>
      <c r="O69" s="41">
        <f t="shared" si="64"/>
        <v>11.171483387141347</v>
      </c>
      <c r="P69" s="12">
        <f t="shared" si="65"/>
        <v>0.96511632577919948</v>
      </c>
      <c r="Q69" s="20">
        <f t="shared" si="66"/>
        <v>1.2414596501218123E-2</v>
      </c>
      <c r="R69" s="26"/>
      <c r="S69" s="118">
        <v>754.21195972732437</v>
      </c>
      <c r="T69" s="119">
        <v>705.64716648113892</v>
      </c>
      <c r="U69" s="119">
        <v>766.45449091891896</v>
      </c>
      <c r="V69" s="12">
        <f t="shared" si="67"/>
        <v>0.98402706052786415</v>
      </c>
      <c r="W69" s="20">
        <f t="shared" si="68"/>
        <v>6.8823054286980545E-2</v>
      </c>
      <c r="X69" s="118">
        <v>69.952446606014689</v>
      </c>
      <c r="Y69" s="119">
        <v>66.260619773163924</v>
      </c>
      <c r="Z69" s="119">
        <v>68.608121621621621</v>
      </c>
      <c r="AA69" s="12">
        <f t="shared" si="69"/>
        <v>1.0195942543334318</v>
      </c>
      <c r="AB69" s="20">
        <f t="shared" si="70"/>
        <v>5.5716756732571149E-2</v>
      </c>
    </row>
    <row r="70" spans="2:28">
      <c r="B70" s="83" t="s">
        <v>6</v>
      </c>
      <c r="C70" s="126">
        <f t="shared" si="58"/>
        <v>277.45378295900002</v>
      </c>
      <c r="D70" s="127">
        <f>D46+D58</f>
        <v>420.74868007499998</v>
      </c>
      <c r="E70" s="127">
        <f t="shared" si="58"/>
        <v>251.470484</v>
      </c>
      <c r="F70" s="33">
        <f t="shared" si="59"/>
        <v>1.1033254421978209</v>
      </c>
      <c r="G70" s="32">
        <f t="shared" si="60"/>
        <v>-0.34057123385498711</v>
      </c>
      <c r="H70" s="126">
        <f t="shared" si="61"/>
        <v>211.88592700000001</v>
      </c>
      <c r="I70" s="127">
        <f t="shared" si="61"/>
        <v>208.18555799999999</v>
      </c>
      <c r="J70" s="127">
        <f t="shared" si="61"/>
        <v>212.43106999999998</v>
      </c>
      <c r="K70" s="31">
        <f t="shared" si="62"/>
        <v>0.99743378875792521</v>
      </c>
      <c r="L70" s="32">
        <f t="shared" si="63"/>
        <v>1.7774378950916603E-2</v>
      </c>
      <c r="M70" s="46">
        <f t="shared" si="64"/>
        <v>1.309448847723615</v>
      </c>
      <c r="N70" s="72">
        <f t="shared" si="64"/>
        <v>2.0210272226231947</v>
      </c>
      <c r="O70" s="47">
        <f t="shared" si="64"/>
        <v>1.1837745015359571</v>
      </c>
      <c r="P70" s="33">
        <f t="shared" si="65"/>
        <v>1.1061640929286738</v>
      </c>
      <c r="Q70" s="32">
        <f t="shared" si="66"/>
        <v>-0.35208747657341577</v>
      </c>
      <c r="R70" s="28"/>
      <c r="S70" s="130">
        <v>3.7493754453918924</v>
      </c>
      <c r="T70" s="131">
        <v>5.8437316677083331</v>
      </c>
      <c r="U70" s="131">
        <v>3.398249783783784</v>
      </c>
      <c r="V70" s="33">
        <f t="shared" si="67"/>
        <v>1.1033254421978209</v>
      </c>
      <c r="W70" s="32">
        <f t="shared" si="68"/>
        <v>-0.35839363293998738</v>
      </c>
      <c r="X70" s="130">
        <v>2.863323337837838</v>
      </c>
      <c r="Y70" s="131">
        <v>2.891466083333333</v>
      </c>
      <c r="Z70" s="131">
        <v>2.8706901351351348</v>
      </c>
      <c r="AA70" s="33">
        <f t="shared" si="69"/>
        <v>0.99743378875792521</v>
      </c>
      <c r="AB70" s="32">
        <f t="shared" si="70"/>
        <v>-9.7330366964054615E-3</v>
      </c>
    </row>
    <row r="71" spans="2:28">
      <c r="B71" s="34" t="s">
        <v>35</v>
      </c>
      <c r="C71" s="128">
        <f>SUM(C65:C70)</f>
        <v>652882.41068571003</v>
      </c>
      <c r="D71" s="129">
        <f>SUM(D65:D70)</f>
        <v>781707.04445435305</v>
      </c>
      <c r="E71" s="129">
        <f>SUM(E65:E70)</f>
        <v>845463.23435900011</v>
      </c>
      <c r="F71" s="13">
        <f t="shared" si="59"/>
        <v>0.77221857101888303</v>
      </c>
      <c r="G71" s="38">
        <f t="shared" si="60"/>
        <v>-0.16479912095274152</v>
      </c>
      <c r="H71" s="128">
        <f>SUM(H65:H70)</f>
        <v>89071.008758845084</v>
      </c>
      <c r="I71" s="129">
        <f>SUM(I65:I70)</f>
        <v>86857.965534667805</v>
      </c>
      <c r="J71" s="129">
        <f>SUM(J65:J70)</f>
        <v>88876.162790000017</v>
      </c>
      <c r="K71" s="13">
        <f t="shared" si="62"/>
        <v>1.0021923310224976</v>
      </c>
      <c r="L71" s="38">
        <f t="shared" si="63"/>
        <v>2.5478874741706736E-2</v>
      </c>
      <c r="M71" s="48">
        <f t="shared" si="64"/>
        <v>7.3299092463784001</v>
      </c>
      <c r="N71" s="49">
        <f t="shared" si="64"/>
        <v>8.9998313872819029</v>
      </c>
      <c r="O71" s="49">
        <f t="shared" si="64"/>
        <v>9.5128233242550415</v>
      </c>
      <c r="P71" s="13">
        <f t="shared" si="65"/>
        <v>0.77052931569633798</v>
      </c>
      <c r="Q71" s="38">
        <f t="shared" si="66"/>
        <v>-0.1855503807841723</v>
      </c>
      <c r="R71" s="36"/>
      <c r="S71" s="132">
        <v>8822.7352795366223</v>
      </c>
      <c r="T71" s="133">
        <v>10857.042284088237</v>
      </c>
      <c r="U71" s="133">
        <v>11425.178842689191</v>
      </c>
      <c r="V71" s="13">
        <f t="shared" si="67"/>
        <v>0.77221857101888303</v>
      </c>
      <c r="W71" s="38">
        <f t="shared" si="68"/>
        <v>-0.18737211768374851</v>
      </c>
      <c r="X71" s="132">
        <v>1203.6622805249335</v>
      </c>
      <c r="Y71" s="133">
        <v>1206.3606324259417</v>
      </c>
      <c r="Z71" s="133">
        <v>1201.0292268918922</v>
      </c>
      <c r="AA71" s="13">
        <f t="shared" si="69"/>
        <v>1.0021923310224976</v>
      </c>
      <c r="AB71" s="38">
        <f t="shared" si="70"/>
        <v>-2.236770521582665E-3</v>
      </c>
    </row>
    <row r="72" spans="2:28" ht="15.75" thickBot="1">
      <c r="B72" s="66" t="s">
        <v>36</v>
      </c>
      <c r="C72" s="113">
        <f>C48+C60</f>
        <v>377079.37219616398</v>
      </c>
      <c r="D72" s="114">
        <f>D48+D60</f>
        <v>0</v>
      </c>
      <c r="E72" s="114">
        <f t="shared" si="58"/>
        <v>378041.18027868733</v>
      </c>
      <c r="F72" s="11">
        <f t="shared" si="59"/>
        <v>0.99745581134358352</v>
      </c>
      <c r="G72" s="101" t="str">
        <f t="shared" si="60"/>
        <v>NA</v>
      </c>
      <c r="H72" s="113">
        <f>H48+H60</f>
        <v>73089.854969738284</v>
      </c>
      <c r="I72" s="114">
        <f>I48+I60</f>
        <v>0</v>
      </c>
      <c r="J72" s="114">
        <f t="shared" si="61"/>
        <v>75349.44856110627</v>
      </c>
      <c r="K72" s="11">
        <f t="shared" si="62"/>
        <v>0.9700118098470818</v>
      </c>
      <c r="L72" s="101" t="str">
        <f t="shared" si="63"/>
        <v>NA</v>
      </c>
      <c r="M72" s="42">
        <f t="shared" si="64"/>
        <v>5.1591205421366322</v>
      </c>
      <c r="N72" s="109" t="str">
        <f t="shared" si="64"/>
        <v>NA</v>
      </c>
      <c r="O72" s="43">
        <f t="shared" si="64"/>
        <v>5.0171724876275192</v>
      </c>
      <c r="P72" s="11">
        <f t="shared" si="65"/>
        <v>1.0282924405846441</v>
      </c>
      <c r="Q72" s="101" t="str">
        <f t="shared" si="66"/>
        <v>NA</v>
      </c>
      <c r="R72" s="26"/>
      <c r="S72" s="118">
        <v>5095.6671918400534</v>
      </c>
      <c r="T72" s="119">
        <v>0</v>
      </c>
      <c r="U72" s="119">
        <v>5108.6645983606395</v>
      </c>
      <c r="V72" s="12">
        <f t="shared" si="67"/>
        <v>0.99745581134358341</v>
      </c>
      <c r="W72" s="96" t="str">
        <f t="shared" si="68"/>
        <v>NA</v>
      </c>
      <c r="X72" s="118">
        <v>987.70074283430108</v>
      </c>
      <c r="Y72" s="134">
        <v>0</v>
      </c>
      <c r="Z72" s="134">
        <v>1018.235791366301</v>
      </c>
      <c r="AA72" s="11">
        <f t="shared" si="69"/>
        <v>0.97001180984708169</v>
      </c>
      <c r="AB72" s="101" t="str">
        <f t="shared" si="70"/>
        <v>NA</v>
      </c>
    </row>
    <row r="73" spans="2:28" s="2" customFormat="1" ht="15.75" thickTop="1">
      <c r="B73" s="68" t="s">
        <v>7</v>
      </c>
      <c r="C73" s="115">
        <f>SUM(C71:C72)</f>
        <v>1029961.782881874</v>
      </c>
      <c r="D73" s="117">
        <f>SUM(D71:D72)</f>
        <v>781707.04445435305</v>
      </c>
      <c r="E73" s="116">
        <f>SUM(E71:E72)</f>
        <v>1223504.4146376874</v>
      </c>
      <c r="F73" s="22">
        <f t="shared" si="59"/>
        <v>0.8418128864593214</v>
      </c>
      <c r="G73" s="23">
        <f t="shared" si="60"/>
        <v>0.31758027535853617</v>
      </c>
      <c r="H73" s="115">
        <f>SUM(H71:H72)</f>
        <v>162160.86372858338</v>
      </c>
      <c r="I73" s="117">
        <f>SUM(I71:I72)</f>
        <v>86857.965534667805</v>
      </c>
      <c r="J73" s="116">
        <f>SUM(J71:J72)</f>
        <v>164225.61135110629</v>
      </c>
      <c r="K73" s="22">
        <f t="shared" si="62"/>
        <v>0.98742737137322278</v>
      </c>
      <c r="L73" s="23">
        <f t="shared" si="63"/>
        <v>0.86696594526911608</v>
      </c>
      <c r="M73" s="44">
        <f t="shared" si="64"/>
        <v>6.3514818507983017</v>
      </c>
      <c r="N73" s="45">
        <f t="shared" si="64"/>
        <v>8.9998313872819029</v>
      </c>
      <c r="O73" s="45">
        <f t="shared" si="64"/>
        <v>7.4501437660773568</v>
      </c>
      <c r="P73" s="22">
        <f t="shared" si="65"/>
        <v>0.85253144774446121</v>
      </c>
      <c r="Q73" s="23">
        <f t="shared" si="66"/>
        <v>-0.29426657261891731</v>
      </c>
      <c r="R73" s="70"/>
      <c r="S73" s="120">
        <v>13918.402471376676</v>
      </c>
      <c r="T73" s="120">
        <v>10857.042284088237</v>
      </c>
      <c r="U73" s="120">
        <v>16533.84344104983</v>
      </c>
      <c r="V73" s="24">
        <f t="shared" si="67"/>
        <v>0.8418128864593214</v>
      </c>
      <c r="W73" s="25">
        <f t="shared" si="68"/>
        <v>0.28196999764614339</v>
      </c>
      <c r="X73" s="120">
        <v>2191.3630233592348</v>
      </c>
      <c r="Y73" s="120">
        <v>1206.3606324259417</v>
      </c>
      <c r="Z73" s="135">
        <v>2219.2650182581929</v>
      </c>
      <c r="AA73" s="22">
        <f t="shared" si="69"/>
        <v>0.9874273713732229</v>
      </c>
      <c r="AB73" s="23">
        <f t="shared" si="70"/>
        <v>0.81650740620778861</v>
      </c>
    </row>
    <row r="74" spans="2:28" s="2" customFormat="1">
      <c r="B74" s="69"/>
      <c r="C74" s="4"/>
      <c r="D74" s="4"/>
      <c r="E74" s="4"/>
      <c r="F74" s="13"/>
      <c r="G74" s="13"/>
      <c r="H74" s="4"/>
      <c r="I74" s="4"/>
      <c r="J74" s="4"/>
      <c r="K74" s="13"/>
      <c r="L74" s="13"/>
      <c r="M74" s="50"/>
      <c r="N74" s="49"/>
      <c r="O74" s="49"/>
      <c r="P74" s="13"/>
      <c r="Q74" s="13"/>
      <c r="R74" s="82"/>
      <c r="S74" s="37"/>
      <c r="T74" s="37"/>
      <c r="U74" s="37"/>
      <c r="V74" s="13"/>
      <c r="W74" s="13"/>
      <c r="X74" s="37"/>
      <c r="Y74" s="37"/>
      <c r="Z74" s="37"/>
      <c r="AA74" s="13"/>
      <c r="AB74" s="13"/>
    </row>
    <row r="76" spans="2:28">
      <c r="B76" s="84" t="s">
        <v>27</v>
      </c>
      <c r="C76" s="85" t="s">
        <v>33</v>
      </c>
      <c r="D76" s="86"/>
      <c r="E76" s="86"/>
      <c r="F76" s="86"/>
      <c r="G76" s="87"/>
      <c r="H76" s="85" t="s">
        <v>26</v>
      </c>
      <c r="I76" s="86"/>
      <c r="J76" s="86"/>
      <c r="K76" s="86"/>
      <c r="L76" s="87"/>
      <c r="M76" s="85" t="s">
        <v>34</v>
      </c>
      <c r="N76" s="88"/>
      <c r="O76" s="88"/>
      <c r="P76" s="88"/>
      <c r="Q76" s="89"/>
      <c r="R76" s="90"/>
      <c r="S76" s="91" t="s">
        <v>28</v>
      </c>
      <c r="T76" s="86"/>
      <c r="U76" s="86"/>
      <c r="V76" s="86"/>
      <c r="W76" s="87"/>
      <c r="X76" s="85" t="s">
        <v>29</v>
      </c>
      <c r="Y76" s="86"/>
      <c r="Z76" s="86"/>
      <c r="AA76" s="86"/>
      <c r="AB76" s="87"/>
    </row>
    <row r="77" spans="2:28">
      <c r="B77" s="84" t="s">
        <v>9</v>
      </c>
      <c r="C77" s="92">
        <v>2014</v>
      </c>
      <c r="D77" s="93">
        <v>2013</v>
      </c>
      <c r="E77" s="93" t="s">
        <v>42</v>
      </c>
      <c r="F77" s="93" t="s">
        <v>30</v>
      </c>
      <c r="G77" s="94" t="s">
        <v>31</v>
      </c>
      <c r="H77" s="92">
        <v>2014</v>
      </c>
      <c r="I77" s="93">
        <v>2013</v>
      </c>
      <c r="J77" s="93" t="s">
        <v>42</v>
      </c>
      <c r="K77" s="93" t="s">
        <v>30</v>
      </c>
      <c r="L77" s="94" t="s">
        <v>31</v>
      </c>
      <c r="M77" s="92">
        <v>2014</v>
      </c>
      <c r="N77" s="93">
        <v>2013</v>
      </c>
      <c r="O77" s="93" t="s">
        <v>42</v>
      </c>
      <c r="P77" s="93" t="s">
        <v>30</v>
      </c>
      <c r="Q77" s="94" t="s">
        <v>31</v>
      </c>
      <c r="R77" s="90"/>
      <c r="S77" s="92">
        <v>2014</v>
      </c>
      <c r="T77" s="93">
        <v>2013</v>
      </c>
      <c r="U77" s="93" t="s">
        <v>42</v>
      </c>
      <c r="V77" s="93" t="s">
        <v>30</v>
      </c>
      <c r="W77" s="94" t="s">
        <v>31</v>
      </c>
      <c r="X77" s="92">
        <v>2014</v>
      </c>
      <c r="Y77" s="93">
        <v>2013</v>
      </c>
      <c r="Z77" s="93" t="s">
        <v>42</v>
      </c>
      <c r="AA77" s="93" t="s">
        <v>30</v>
      </c>
      <c r="AB77" s="94" t="s">
        <v>31</v>
      </c>
    </row>
    <row r="78" spans="2:28">
      <c r="B78" s="64" t="s">
        <v>5</v>
      </c>
      <c r="C78" s="111">
        <f t="shared" ref="C78:E82" si="71">C29+C65</f>
        <v>755260.94848303113</v>
      </c>
      <c r="D78" s="110">
        <f t="shared" si="71"/>
        <v>844289.9924095301</v>
      </c>
      <c r="E78" s="112">
        <f t="shared" si="71"/>
        <v>873850.56323000009</v>
      </c>
      <c r="F78" s="12">
        <f t="shared" ref="F78:F87" si="72">IF(E244,"NA",IF(ISERROR(C78/E78),"NA",IF((C78/E78)&gt;200%,"NA",IF((C78/E78)&lt;-200%,"NA",(C78/E78)))))</f>
        <v>0.86429073832872749</v>
      </c>
      <c r="G78" s="20">
        <f t="shared" ref="G78:G87" si="73">IF(D78=0,"NA",IF(ISERROR(C78/D78-1),"NA",IF((C78/D78-1)&gt;200%,"NA",IF((C78/D78-1)&lt;-200%,"NA",(C78/D78-1)))))</f>
        <v>-0.10544841787407411</v>
      </c>
      <c r="H78" s="143">
        <f t="shared" ref="H78:J82" si="74">H29+H65</f>
        <v>86132.718576000014</v>
      </c>
      <c r="I78" s="144">
        <f t="shared" si="74"/>
        <v>81848.872262999997</v>
      </c>
      <c r="J78" s="108">
        <f t="shared" si="74"/>
        <v>75713.769899999985</v>
      </c>
      <c r="K78" s="12">
        <f t="shared" ref="K78:K87" si="75">IF(J244,"NA",IF(ISERROR(H78/J78),"NA",IF((H78/J78)&gt;200%,"NA",IF((H78/J78)&lt;-200%,"NA",(H78/J78)))))</f>
        <v>1.1376096935836242</v>
      </c>
      <c r="L78" s="20">
        <f t="shared" ref="L78:L87" si="76">IF(I78=0,"NA",IF(ISERROR(H78/I78-1),"NA",IF((H78/I78-1)&gt;200%,"NA",IF((H78/I78-1)&lt;-200%,"NA",(H78/I78-1)))))</f>
        <v>5.2338489151505962E-2</v>
      </c>
      <c r="M78" s="40">
        <f t="shared" ref="M78:O87" si="77">IF(ISERROR(C78/H78),"NA",(C78/H78))</f>
        <v>8.7685720475270905</v>
      </c>
      <c r="N78" s="41">
        <f t="shared" si="77"/>
        <v>10.315230608146004</v>
      </c>
      <c r="O78" s="41">
        <f t="shared" si="77"/>
        <v>11.541501161336312</v>
      </c>
      <c r="P78" s="12">
        <f t="shared" ref="P78:P87" si="78">IF(O234,"NA",IF(ISERROR(M78/O78),"NA",IF((M78/O78)&gt;200%,"NA",IF((M78/O78)&lt;-200%,"NA",(M78/O78)))))</f>
        <v>0.75974276872245594</v>
      </c>
      <c r="Q78" s="20">
        <f t="shared" ref="Q78:Q87" si="79">IF(N78=0,"NA",IF(ISERROR(M78/N78-1),"NA",IF((M78/N78-1)&gt;200%,"NA",IF((M78/N78-1)&lt;-200%,"NA",(M78/N78-1)))))</f>
        <v>-0.14993931007199268</v>
      </c>
      <c r="R78" s="26"/>
      <c r="S78" s="118">
        <v>10206.229033554475</v>
      </c>
      <c r="T78" s="119">
        <v>11726.249894576807</v>
      </c>
      <c r="U78" s="119">
        <v>11808.791395000002</v>
      </c>
      <c r="V78" s="12">
        <f t="shared" ref="V78:V87" si="80">IF(U244,"NA",IF(ISERROR(S78/U78),"NA",IF((S78/U78)&gt;200%,"NA",IF((S78/U78)&lt;-200%,"NA",(S78/U78)))))</f>
        <v>0.86429073832872738</v>
      </c>
      <c r="W78" s="20">
        <f t="shared" ref="W78:W87" si="81">IF(T78=0,"NA",IF(ISERROR(S78/T78-1),"NA",IF((S78/T78-1)&gt;200%,"NA",IF((S78/T78-1)&lt;-200%,"NA",(S78/T78-1)))))</f>
        <v>-0.12962548766126125</v>
      </c>
      <c r="X78" s="118">
        <v>1163.9556564324325</v>
      </c>
      <c r="Y78" s="119">
        <v>1136.7898925416666</v>
      </c>
      <c r="Z78" s="119">
        <v>1023.1590527027025</v>
      </c>
      <c r="AA78" s="12">
        <f t="shared" ref="AA78:AA87" si="82">IF(Z244,"NA",IF(ISERROR(X78/Z78),"NA",IF((X78/Z78)&gt;200%,"NA",IF((X78/Z78)&lt;-200%,"NA",(X78/Z78)))))</f>
        <v>1.1376096935836242</v>
      </c>
      <c r="AB78" s="20">
        <f t="shared" ref="AB78:AB87" si="83">IF(Y78=0,"NA",IF(ISERROR(X78/Y78-1),"NA",IF((X78/Y78-1)&gt;200%,"NA",IF((X78/Y78-1)&lt;-200%,"NA",(X78/Y78-1)))))</f>
        <v>2.3896908363627345E-2</v>
      </c>
    </row>
    <row r="79" spans="2:28">
      <c r="B79" s="64" t="s">
        <v>0</v>
      </c>
      <c r="C79" s="111">
        <f t="shared" si="71"/>
        <v>574048.175715124</v>
      </c>
      <c r="D79" s="112">
        <f t="shared" si="71"/>
        <v>525862.39079626394</v>
      </c>
      <c r="E79" s="112">
        <f t="shared" si="71"/>
        <v>580139.35175000003</v>
      </c>
      <c r="F79" s="12">
        <f t="shared" si="72"/>
        <v>0.98950049498193515</v>
      </c>
      <c r="G79" s="20">
        <f t="shared" si="73"/>
        <v>9.1631928356574077E-2</v>
      </c>
      <c r="H79" s="143">
        <f t="shared" si="74"/>
        <v>133750.78088199999</v>
      </c>
      <c r="I79" s="108">
        <f t="shared" si="74"/>
        <v>123288.10760600001</v>
      </c>
      <c r="J79" s="108">
        <f t="shared" si="74"/>
        <v>124845.02188</v>
      </c>
      <c r="K79" s="12">
        <f t="shared" si="75"/>
        <v>1.0713345143273725</v>
      </c>
      <c r="L79" s="20">
        <f t="shared" si="76"/>
        <v>8.4863605088629113E-2</v>
      </c>
      <c r="M79" s="40">
        <f t="shared" si="77"/>
        <v>4.2919239194690837</v>
      </c>
      <c r="N79" s="65">
        <f t="shared" si="77"/>
        <v>4.2653131839511831</v>
      </c>
      <c r="O79" s="41">
        <f t="shared" si="77"/>
        <v>4.6468761270082934</v>
      </c>
      <c r="P79" s="12">
        <f t="shared" si="78"/>
        <v>0.92361487635184036</v>
      </c>
      <c r="Q79" s="20">
        <f t="shared" si="79"/>
        <v>6.2388702470963509E-3</v>
      </c>
      <c r="R79" s="26"/>
      <c r="S79" s="118">
        <v>7757.4077799341085</v>
      </c>
      <c r="T79" s="119">
        <v>7303.6443166147765</v>
      </c>
      <c r="U79" s="119">
        <v>7839.7209695945949</v>
      </c>
      <c r="V79" s="12">
        <f t="shared" si="80"/>
        <v>0.98950049498193515</v>
      </c>
      <c r="W79" s="20">
        <f t="shared" si="81"/>
        <v>6.2128362725315522E-2</v>
      </c>
      <c r="X79" s="118">
        <v>1807.4429848918917</v>
      </c>
      <c r="Y79" s="119">
        <v>1712.3348278611111</v>
      </c>
      <c r="Z79" s="119">
        <v>1687.0948902702703</v>
      </c>
      <c r="AA79" s="12">
        <f t="shared" si="82"/>
        <v>1.0713345143273725</v>
      </c>
      <c r="AB79" s="20">
        <f t="shared" si="83"/>
        <v>5.5542967113260788E-2</v>
      </c>
    </row>
    <row r="80" spans="2:28">
      <c r="B80" s="64" t="s">
        <v>4</v>
      </c>
      <c r="C80" s="139">
        <f t="shared" si="71"/>
        <v>481235.09862482001</v>
      </c>
      <c r="D80" s="112">
        <f t="shared" si="71"/>
        <v>447831.95483381493</v>
      </c>
      <c r="E80" s="112">
        <f t="shared" si="71"/>
        <v>498954.39959499997</v>
      </c>
      <c r="F80" s="12">
        <f t="shared" si="72"/>
        <v>0.96448713352450111</v>
      </c>
      <c r="G80" s="20">
        <f t="shared" si="73"/>
        <v>7.4588567051675936E-2</v>
      </c>
      <c r="H80" s="143">
        <f t="shared" si="74"/>
        <v>44380.217765000001</v>
      </c>
      <c r="I80" s="108">
        <f t="shared" si="74"/>
        <v>42969.601672000004</v>
      </c>
      <c r="J80" s="108">
        <f t="shared" si="74"/>
        <v>42726.52618999999</v>
      </c>
      <c r="K80" s="12">
        <f t="shared" si="75"/>
        <v>1.0387040960841571</v>
      </c>
      <c r="L80" s="20">
        <f t="shared" si="76"/>
        <v>3.2828232939361657E-2</v>
      </c>
      <c r="M80" s="40">
        <f t="shared" si="77"/>
        <v>10.843459605652072</v>
      </c>
      <c r="N80" s="65">
        <f t="shared" si="77"/>
        <v>10.422064375933759</v>
      </c>
      <c r="O80" s="41">
        <f t="shared" si="77"/>
        <v>11.67786019804668</v>
      </c>
      <c r="P80" s="12">
        <f t="shared" si="78"/>
        <v>0.92854850304389014</v>
      </c>
      <c r="Q80" s="20">
        <f t="shared" si="79"/>
        <v>4.0432990482325293E-2</v>
      </c>
      <c r="R80" s="26"/>
      <c r="S80" s="118">
        <v>6503.1770084435138</v>
      </c>
      <c r="T80" s="119">
        <v>6219.8882615807634</v>
      </c>
      <c r="U80" s="119">
        <v>6742.6270215540535</v>
      </c>
      <c r="V80" s="12">
        <f t="shared" si="80"/>
        <v>0.96448713352450111</v>
      </c>
      <c r="W80" s="20">
        <f t="shared" si="81"/>
        <v>4.554563280703583E-2</v>
      </c>
      <c r="X80" s="118">
        <v>599.73267250000004</v>
      </c>
      <c r="Y80" s="119">
        <v>596.80002322222231</v>
      </c>
      <c r="Z80" s="119">
        <v>577.38548905405389</v>
      </c>
      <c r="AA80" s="12">
        <f t="shared" si="82"/>
        <v>1.0387040960841571</v>
      </c>
      <c r="AB80" s="20">
        <f t="shared" si="83"/>
        <v>4.9139563734328373E-3</v>
      </c>
    </row>
    <row r="81" spans="2:28">
      <c r="B81" s="64" t="s">
        <v>1</v>
      </c>
      <c r="C81" s="139">
        <f t="shared" si="71"/>
        <v>374045.89716295397</v>
      </c>
      <c r="D81" s="112">
        <f t="shared" si="71"/>
        <v>397492.22809639102</v>
      </c>
      <c r="E81" s="112">
        <f t="shared" si="71"/>
        <v>410739.39890200004</v>
      </c>
      <c r="F81" s="12">
        <f t="shared" si="72"/>
        <v>0.9106647625303631</v>
      </c>
      <c r="G81" s="20">
        <f t="shared" si="73"/>
        <v>-5.8985633620366906E-2</v>
      </c>
      <c r="H81" s="143">
        <f t="shared" si="74"/>
        <v>18838.253636999998</v>
      </c>
      <c r="I81" s="108">
        <f t="shared" si="74"/>
        <v>18795.286192000003</v>
      </c>
      <c r="J81" s="108">
        <f t="shared" si="74"/>
        <v>20947.414669999998</v>
      </c>
      <c r="K81" s="12">
        <f t="shared" si="75"/>
        <v>0.89931163027862093</v>
      </c>
      <c r="L81" s="20">
        <f t="shared" si="76"/>
        <v>2.2860755915641295E-3</v>
      </c>
      <c r="M81" s="40">
        <f t="shared" si="77"/>
        <v>19.855656706325192</v>
      </c>
      <c r="N81" s="65">
        <f t="shared" si="77"/>
        <v>21.148506281621771</v>
      </c>
      <c r="O81" s="41">
        <f t="shared" si="77"/>
        <v>19.608118967074425</v>
      </c>
      <c r="P81" s="12">
        <f t="shared" si="78"/>
        <v>1.0126242471124551</v>
      </c>
      <c r="Q81" s="20">
        <f t="shared" si="79"/>
        <v>-6.1131956937312215E-2</v>
      </c>
      <c r="R81" s="26"/>
      <c r="S81" s="118">
        <v>5054.6742859858641</v>
      </c>
      <c r="T81" s="119">
        <v>5520.7253902276534</v>
      </c>
      <c r="U81" s="119">
        <v>5550.5324175945952</v>
      </c>
      <c r="V81" s="12">
        <f t="shared" si="80"/>
        <v>0.9106647625303631</v>
      </c>
      <c r="W81" s="20">
        <f t="shared" si="81"/>
        <v>-8.4418454333330173E-2</v>
      </c>
      <c r="X81" s="118">
        <v>254.57099509459456</v>
      </c>
      <c r="Y81" s="119">
        <v>261.04564155555562</v>
      </c>
      <c r="Z81" s="119">
        <v>283.07317121621617</v>
      </c>
      <c r="AA81" s="12">
        <f t="shared" si="82"/>
        <v>0.89931163027862093</v>
      </c>
      <c r="AB81" s="20">
        <f t="shared" si="83"/>
        <v>-2.4802737262261898E-2</v>
      </c>
    </row>
    <row r="82" spans="2:28">
      <c r="B82" s="19" t="s">
        <v>2</v>
      </c>
      <c r="C82" s="139">
        <f t="shared" si="71"/>
        <v>262445.83034882206</v>
      </c>
      <c r="D82" s="112">
        <f t="shared" si="71"/>
        <v>235648.791833642</v>
      </c>
      <c r="E82" s="112">
        <f t="shared" si="71"/>
        <v>257628.23772900001</v>
      </c>
      <c r="F82" s="12">
        <f t="shared" si="72"/>
        <v>1.0186997848616643</v>
      </c>
      <c r="G82" s="20">
        <f t="shared" si="73"/>
        <v>0.11371600213464128</v>
      </c>
      <c r="H82" s="143">
        <f t="shared" si="74"/>
        <v>33110.726963845089</v>
      </c>
      <c r="I82" s="108">
        <f t="shared" si="74"/>
        <v>29414.984530667803</v>
      </c>
      <c r="J82" s="108">
        <f t="shared" si="74"/>
        <v>31214.795460000001</v>
      </c>
      <c r="K82" s="12">
        <f t="shared" si="75"/>
        <v>1.0607382324921724</v>
      </c>
      <c r="L82" s="20">
        <f t="shared" si="76"/>
        <v>0.12564148824637789</v>
      </c>
      <c r="M82" s="40">
        <f t="shared" si="77"/>
        <v>7.9263083119678113</v>
      </c>
      <c r="N82" s="65">
        <f t="shared" si="77"/>
        <v>8.0111819058737446</v>
      </c>
      <c r="O82" s="41">
        <f t="shared" si="77"/>
        <v>8.2534014377616565</v>
      </c>
      <c r="P82" s="12">
        <f t="shared" si="78"/>
        <v>0.96036868819959476</v>
      </c>
      <c r="Q82" s="20">
        <f t="shared" si="79"/>
        <v>-1.0594391052798913E-2</v>
      </c>
      <c r="R82" s="26"/>
      <c r="S82" s="118">
        <v>3546.565274984082</v>
      </c>
      <c r="T82" s="119">
        <v>3272.899886578361</v>
      </c>
      <c r="U82" s="119">
        <v>3481.4626720135138</v>
      </c>
      <c r="V82" s="12">
        <f t="shared" si="80"/>
        <v>1.0186997848616643</v>
      </c>
      <c r="W82" s="20">
        <f t="shared" si="81"/>
        <v>8.3615569644515775E-2</v>
      </c>
      <c r="X82" s="118">
        <v>447.44225626817689</v>
      </c>
      <c r="Y82" s="119">
        <v>408.54145181483062</v>
      </c>
      <c r="Z82" s="119">
        <v>421.82156027027031</v>
      </c>
      <c r="AA82" s="12">
        <f t="shared" si="82"/>
        <v>1.0607382324921724</v>
      </c>
      <c r="AB82" s="20">
        <f t="shared" si="83"/>
        <v>9.5218745320799991E-2</v>
      </c>
    </row>
    <row r="83" spans="2:28">
      <c r="B83" s="64" t="s">
        <v>3</v>
      </c>
      <c r="C83" s="139">
        <f>C34</f>
        <v>114744.25481799999</v>
      </c>
      <c r="D83" s="112">
        <f>D34</f>
        <v>114030.81035000001</v>
      </c>
      <c r="E83" s="112">
        <f>E34</f>
        <v>122585.20703300001</v>
      </c>
      <c r="F83" s="12">
        <f t="shared" si="72"/>
        <v>0.93603671760419482</v>
      </c>
      <c r="G83" s="20">
        <f t="shared" si="73"/>
        <v>6.2565938609939753E-3</v>
      </c>
      <c r="H83" s="143">
        <f>H34</f>
        <v>44017.446590000007</v>
      </c>
      <c r="I83" s="108">
        <f>I34</f>
        <v>44709.039850999994</v>
      </c>
      <c r="J83" s="108">
        <f>J34</f>
        <v>46183.471669999992</v>
      </c>
      <c r="K83" s="12">
        <f t="shared" si="75"/>
        <v>0.9530995613435661</v>
      </c>
      <c r="L83" s="20">
        <f t="shared" si="76"/>
        <v>-1.5468756728053923E-2</v>
      </c>
      <c r="M83" s="40">
        <f t="shared" si="77"/>
        <v>2.6067903458095607</v>
      </c>
      <c r="N83" s="65">
        <f t="shared" si="77"/>
        <v>2.5505090409014795</v>
      </c>
      <c r="O83" s="41">
        <f t="shared" si="77"/>
        <v>2.6543090547398003</v>
      </c>
      <c r="P83" s="12">
        <f t="shared" si="78"/>
        <v>0.98209752219871105</v>
      </c>
      <c r="Q83" s="20">
        <f t="shared" si="79"/>
        <v>2.2066694924629093E-2</v>
      </c>
      <c r="R83" s="27"/>
      <c r="S83" s="118">
        <v>1550.5980380810809</v>
      </c>
      <c r="T83" s="119">
        <v>1583.7612548611114</v>
      </c>
      <c r="U83" s="119">
        <v>1656.5568517972974</v>
      </c>
      <c r="V83" s="12">
        <f t="shared" si="80"/>
        <v>0.93603671760419482</v>
      </c>
      <c r="W83" s="20">
        <f t="shared" si="81"/>
        <v>-2.0939530297411357E-2</v>
      </c>
      <c r="X83" s="118">
        <v>594.83035932432438</v>
      </c>
      <c r="Y83" s="119">
        <v>620.95888681944439</v>
      </c>
      <c r="Z83" s="119">
        <v>624.10096851351341</v>
      </c>
      <c r="AA83" s="12">
        <f t="shared" si="82"/>
        <v>0.9530995613435661</v>
      </c>
      <c r="AB83" s="20">
        <f t="shared" si="83"/>
        <v>-4.2077709248917405E-2</v>
      </c>
    </row>
    <row r="84" spans="2:28">
      <c r="B84" s="71" t="s">
        <v>6</v>
      </c>
      <c r="C84" s="140">
        <f>C35+C70</f>
        <v>63531.475436924979</v>
      </c>
      <c r="D84" s="127">
        <f>D35+D70</f>
        <v>47420.318545074995</v>
      </c>
      <c r="E84" s="127">
        <f>E35+E70</f>
        <v>62263.641986999988</v>
      </c>
      <c r="F84" s="31">
        <f t="shared" si="72"/>
        <v>1.0203623400344892</v>
      </c>
      <c r="G84" s="32">
        <f t="shared" si="73"/>
        <v>0.33975218611270308</v>
      </c>
      <c r="H84" s="145">
        <f>H35+H70</f>
        <v>4580.0018990000008</v>
      </c>
      <c r="I84" s="146">
        <f>I35+I70</f>
        <v>3853.2264400000004</v>
      </c>
      <c r="J84" s="146">
        <f>J35+J70</f>
        <v>6038.8333949999997</v>
      </c>
      <c r="K84" s="31">
        <f t="shared" si="75"/>
        <v>0.75842494724098963</v>
      </c>
      <c r="L84" s="32">
        <f t="shared" si="76"/>
        <v>0.18861478044877122</v>
      </c>
      <c r="M84" s="46">
        <f t="shared" si="77"/>
        <v>13.871495435579725</v>
      </c>
      <c r="N84" s="72">
        <f t="shared" si="77"/>
        <v>12.306652433609635</v>
      </c>
      <c r="O84" s="47">
        <f t="shared" si="77"/>
        <v>10.310541443079503</v>
      </c>
      <c r="P84" s="31">
        <f t="shared" si="78"/>
        <v>1.3453702225202107</v>
      </c>
      <c r="Q84" s="32">
        <f t="shared" si="79"/>
        <v>0.12715423714222096</v>
      </c>
      <c r="R84" s="29"/>
      <c r="S84" s="130">
        <v>858.53345185033754</v>
      </c>
      <c r="T84" s="131">
        <v>658.61553534826385</v>
      </c>
      <c r="U84" s="131">
        <v>841.40056739189174</v>
      </c>
      <c r="V84" s="31">
        <f t="shared" si="80"/>
        <v>1.0203623400344892</v>
      </c>
      <c r="W84" s="32">
        <f t="shared" si="81"/>
        <v>0.30354266756911641</v>
      </c>
      <c r="X84" s="130">
        <v>61.891917554054068</v>
      </c>
      <c r="Y84" s="131">
        <v>53.517033888888896</v>
      </c>
      <c r="Z84" s="131">
        <v>81.605856689189181</v>
      </c>
      <c r="AA84" s="31">
        <f t="shared" si="82"/>
        <v>0.75842494724098963</v>
      </c>
      <c r="AB84" s="32">
        <f t="shared" si="83"/>
        <v>0.15649005665285842</v>
      </c>
    </row>
    <row r="85" spans="2:28">
      <c r="B85" s="39" t="s">
        <v>35</v>
      </c>
      <c r="C85" s="141">
        <f>SUM(C78:C84)</f>
        <v>2625311.6805896759</v>
      </c>
      <c r="D85" s="142">
        <f t="shared" ref="D85:E85" si="84">SUM(D78:D84)</f>
        <v>2612576.4868647167</v>
      </c>
      <c r="E85" s="142">
        <f t="shared" si="84"/>
        <v>2806160.8002260001</v>
      </c>
      <c r="F85" s="13">
        <f t="shared" si="72"/>
        <v>0.93555283089202901</v>
      </c>
      <c r="G85" s="38">
        <f t="shared" si="73"/>
        <v>4.8745725872478829E-3</v>
      </c>
      <c r="H85" s="15">
        <f>SUM(H78:H84)</f>
        <v>364810.14631284511</v>
      </c>
      <c r="I85" s="15">
        <f t="shared" ref="I85:J85" si="85">SUM(I78:I84)</f>
        <v>344879.11855466786</v>
      </c>
      <c r="J85" s="15">
        <f t="shared" si="85"/>
        <v>347669.83316499996</v>
      </c>
      <c r="K85" s="13">
        <f t="shared" si="75"/>
        <v>1.0493005475678143</v>
      </c>
      <c r="L85" s="38">
        <f t="shared" si="76"/>
        <v>5.7791343940175155E-2</v>
      </c>
      <c r="M85" s="48">
        <f t="shared" si="77"/>
        <v>7.1963779163596078</v>
      </c>
      <c r="N85" s="49">
        <f t="shared" si="77"/>
        <v>7.5753397242883205</v>
      </c>
      <c r="O85" s="49">
        <f t="shared" si="77"/>
        <v>8.0713381850827126</v>
      </c>
      <c r="P85" s="13">
        <f t="shared" si="78"/>
        <v>0.89159662887869218</v>
      </c>
      <c r="Q85" s="35">
        <f t="shared" si="79"/>
        <v>-5.0025717884792931E-2</v>
      </c>
      <c r="R85" s="14"/>
      <c r="S85" s="132">
        <v>35477.184872833459</v>
      </c>
      <c r="T85" s="133">
        <v>36285.784539787732</v>
      </c>
      <c r="U85" s="133">
        <v>37921.091894945945</v>
      </c>
      <c r="V85" s="13">
        <f t="shared" si="80"/>
        <v>0.93555283089202912</v>
      </c>
      <c r="W85" s="38">
        <f t="shared" si="81"/>
        <v>-2.2284199644839853E-2</v>
      </c>
      <c r="X85" s="132">
        <v>4929.8668420654749</v>
      </c>
      <c r="Y85" s="133">
        <v>4789.9877577037205</v>
      </c>
      <c r="Z85" s="133">
        <v>4698.2409887162157</v>
      </c>
      <c r="AA85" s="13">
        <f t="shared" si="82"/>
        <v>1.0493005475678143</v>
      </c>
      <c r="AB85" s="35">
        <f t="shared" si="83"/>
        <v>2.9202388698548853E-2</v>
      </c>
    </row>
    <row r="86" spans="2:28" ht="15.75" thickBot="1">
      <c r="B86" s="66" t="s">
        <v>36</v>
      </c>
      <c r="C86" s="138">
        <f>C72</f>
        <v>377079.37219616398</v>
      </c>
      <c r="D86" s="114">
        <f>D72</f>
        <v>0</v>
      </c>
      <c r="E86" s="114">
        <f>E72</f>
        <v>378041.18027868733</v>
      </c>
      <c r="F86" s="11">
        <f t="shared" si="72"/>
        <v>0.99745581134358352</v>
      </c>
      <c r="G86" s="101" t="str">
        <f t="shared" si="73"/>
        <v>NA</v>
      </c>
      <c r="H86" s="147">
        <f>H72</f>
        <v>73089.854969738284</v>
      </c>
      <c r="I86" s="148">
        <f>I72</f>
        <v>0</v>
      </c>
      <c r="J86" s="148">
        <f>J72</f>
        <v>75349.44856110627</v>
      </c>
      <c r="K86" s="11">
        <f t="shared" si="75"/>
        <v>0.9700118098470818</v>
      </c>
      <c r="L86" s="101" t="str">
        <f t="shared" si="76"/>
        <v>NA</v>
      </c>
      <c r="M86" s="42">
        <f t="shared" si="77"/>
        <v>5.1591205421366322</v>
      </c>
      <c r="N86" s="109" t="str">
        <f t="shared" si="77"/>
        <v>NA</v>
      </c>
      <c r="O86" s="43">
        <f t="shared" si="77"/>
        <v>5.0171724876275192</v>
      </c>
      <c r="P86" s="11">
        <f t="shared" si="78"/>
        <v>1.0282924405846441</v>
      </c>
      <c r="Q86" s="101" t="str">
        <f t="shared" si="79"/>
        <v>NA</v>
      </c>
      <c r="R86" s="27"/>
      <c r="S86" s="138">
        <v>5095.6671918400534</v>
      </c>
      <c r="T86" s="134">
        <v>0</v>
      </c>
      <c r="U86" s="134">
        <v>5108.6645983606395</v>
      </c>
      <c r="V86" s="11">
        <f t="shared" si="80"/>
        <v>0.99745581134358341</v>
      </c>
      <c r="W86" s="101" t="str">
        <f t="shared" si="81"/>
        <v>NA</v>
      </c>
      <c r="X86" s="138">
        <v>987.70074283430108</v>
      </c>
      <c r="Y86" s="134">
        <v>0</v>
      </c>
      <c r="Z86" s="134">
        <v>1018.235791366301</v>
      </c>
      <c r="AA86" s="11">
        <f t="shared" si="82"/>
        <v>0.97001180984708169</v>
      </c>
      <c r="AB86" s="101" t="str">
        <f t="shared" si="83"/>
        <v>NA</v>
      </c>
    </row>
    <row r="87" spans="2:28" s="2" customFormat="1" ht="15.75" thickTop="1">
      <c r="B87" s="68" t="s">
        <v>7</v>
      </c>
      <c r="C87" s="115">
        <f>SUM(C85:C86)</f>
        <v>3002391.0527858399</v>
      </c>
      <c r="D87" s="117">
        <f>SUM(D85:D86)</f>
        <v>2612576.4868647167</v>
      </c>
      <c r="E87" s="116">
        <f>SUM(E85:E86)</f>
        <v>3184201.9805046874</v>
      </c>
      <c r="F87" s="22">
        <f t="shared" si="72"/>
        <v>0.94290220003882075</v>
      </c>
      <c r="G87" s="23">
        <f t="shared" si="73"/>
        <v>0.14920694872705109</v>
      </c>
      <c r="H87" s="149">
        <f>SUM(H85:H86)</f>
        <v>437900.0012825834</v>
      </c>
      <c r="I87" s="150">
        <f>SUM(I85:I86)</f>
        <v>344879.11855466786</v>
      </c>
      <c r="J87" s="151">
        <f>SUM(J85:J86)</f>
        <v>423019.28172610624</v>
      </c>
      <c r="K87" s="22">
        <f t="shared" si="75"/>
        <v>1.0351774025424023</v>
      </c>
      <c r="L87" s="23">
        <f t="shared" si="76"/>
        <v>0.26972025188927318</v>
      </c>
      <c r="M87" s="44">
        <f t="shared" si="77"/>
        <v>6.8563394473441717</v>
      </c>
      <c r="N87" s="45">
        <f t="shared" si="77"/>
        <v>7.5753397242883205</v>
      </c>
      <c r="O87" s="45">
        <f t="shared" si="77"/>
        <v>7.5273211365489807</v>
      </c>
      <c r="P87" s="22">
        <f t="shared" si="78"/>
        <v>0.91086049378883926</v>
      </c>
      <c r="Q87" s="23">
        <f t="shared" si="79"/>
        <v>-9.4913271630427953E-2</v>
      </c>
      <c r="R87" s="28"/>
      <c r="S87" s="135">
        <v>40572.852064673512</v>
      </c>
      <c r="T87" s="135">
        <v>36285.784539787732</v>
      </c>
      <c r="U87" s="135">
        <v>43029.756493306588</v>
      </c>
      <c r="V87" s="22">
        <f t="shared" si="80"/>
        <v>0.94290220003882075</v>
      </c>
      <c r="W87" s="23">
        <f t="shared" si="81"/>
        <v>0.11814730146415786</v>
      </c>
      <c r="X87" s="135">
        <v>5917.5675848997753</v>
      </c>
      <c r="Y87" s="135">
        <v>4789.9877577037205</v>
      </c>
      <c r="Z87" s="135">
        <v>5716.4767800825166</v>
      </c>
      <c r="AA87" s="22">
        <f t="shared" si="82"/>
        <v>1.0351774025424023</v>
      </c>
      <c r="AB87" s="23">
        <f t="shared" si="83"/>
        <v>0.23540348832469804</v>
      </c>
    </row>
    <row r="88" spans="2:28">
      <c r="C88"/>
      <c r="D88" s="1"/>
      <c r="E88" s="1"/>
      <c r="H88" s="95"/>
      <c r="R88" s="53"/>
    </row>
    <row r="89" spans="2:28">
      <c r="B89" s="55" t="s">
        <v>32</v>
      </c>
      <c r="C89" s="56" t="s">
        <v>37</v>
      </c>
      <c r="D89" s="57"/>
      <c r="E89" s="57"/>
      <c r="F89" s="57"/>
      <c r="G89" s="58"/>
      <c r="H89" s="56" t="s">
        <v>26</v>
      </c>
      <c r="I89" s="57"/>
      <c r="J89" s="57"/>
      <c r="K89" s="57"/>
      <c r="L89" s="58"/>
      <c r="M89" s="56" t="s">
        <v>38</v>
      </c>
      <c r="N89" s="16"/>
      <c r="O89" s="16"/>
      <c r="P89" s="16"/>
      <c r="Q89" s="17"/>
      <c r="R89" s="70"/>
      <c r="S89" s="59" t="s">
        <v>28</v>
      </c>
      <c r="T89" s="57"/>
      <c r="U89" s="57"/>
      <c r="V89" s="57"/>
      <c r="W89" s="58"/>
      <c r="X89" s="56" t="s">
        <v>29</v>
      </c>
      <c r="Y89" s="57"/>
      <c r="Z89" s="57"/>
      <c r="AA89" s="57"/>
      <c r="AB89" s="58"/>
    </row>
    <row r="90" spans="2:28">
      <c r="B90" s="18" t="s">
        <v>9</v>
      </c>
      <c r="C90" s="61">
        <v>2014</v>
      </c>
      <c r="D90" s="62">
        <v>2013</v>
      </c>
      <c r="E90" s="62" t="s">
        <v>42</v>
      </c>
      <c r="F90" s="62" t="s">
        <v>30</v>
      </c>
      <c r="G90" s="63" t="s">
        <v>31</v>
      </c>
      <c r="H90" s="61">
        <v>2014</v>
      </c>
      <c r="I90" s="62">
        <v>2013</v>
      </c>
      <c r="J90" s="62" t="s">
        <v>42</v>
      </c>
      <c r="K90" s="62" t="s">
        <v>30</v>
      </c>
      <c r="L90" s="63" t="s">
        <v>31</v>
      </c>
      <c r="M90" s="61">
        <v>2014</v>
      </c>
      <c r="N90" s="62">
        <v>2013</v>
      </c>
      <c r="O90" s="62" t="s">
        <v>42</v>
      </c>
      <c r="P90" s="62" t="s">
        <v>30</v>
      </c>
      <c r="Q90" s="63" t="s">
        <v>31</v>
      </c>
      <c r="R90" s="70"/>
      <c r="S90" s="61">
        <v>2014</v>
      </c>
      <c r="T90" s="62">
        <v>2013</v>
      </c>
      <c r="U90" s="62" t="s">
        <v>42</v>
      </c>
      <c r="V90" s="62" t="s">
        <v>30</v>
      </c>
      <c r="W90" s="63" t="s">
        <v>31</v>
      </c>
      <c r="X90" s="61">
        <v>2014</v>
      </c>
      <c r="Y90" s="62">
        <v>2013</v>
      </c>
      <c r="Z90" s="62" t="s">
        <v>42</v>
      </c>
      <c r="AA90" s="62" t="s">
        <v>30</v>
      </c>
      <c r="AB90" s="63" t="s">
        <v>31</v>
      </c>
    </row>
    <row r="91" spans="2:28">
      <c r="B91" s="64" t="s">
        <v>5</v>
      </c>
      <c r="C91" s="111">
        <v>38416.407082473001</v>
      </c>
      <c r="D91" s="112">
        <v>118460.47763084399</v>
      </c>
      <c r="E91" s="112">
        <v>114522.56120999999</v>
      </c>
      <c r="F91" s="12">
        <f t="shared" ref="F91:F99" si="86">IF(E257,"NA",IF(ISERROR(C91/E91),"NA",IF((C91/E91)&gt;200%,"NA",IF((C91/E91)&lt;-200%,"NA",(C91/E91)))))</f>
        <v>0.33544837520729953</v>
      </c>
      <c r="G91" s="20">
        <f t="shared" ref="G91:G99" si="87">IF(D91=0,"NA",IF(ISERROR(C91/D91-1),"NA",IF((C91/D91-1)&gt;200%,"NA",IF((C91/D91-1)&lt;-200%,"NA",(C91/D91-1)))))</f>
        <v>-0.67570275039588079</v>
      </c>
      <c r="H91" s="111">
        <v>13073.139245999999</v>
      </c>
      <c r="I91" s="112">
        <v>14502.314571000001</v>
      </c>
      <c r="J91" s="112">
        <v>13622.728620000002</v>
      </c>
      <c r="K91" s="12">
        <f t="shared" ref="K91:K99" si="88">IF(J257,"NA",IF(ISERROR(H91/J91),"NA",IF((H91/J91)&gt;200%,"NA",IF((H91/J91)&lt;-200%,"NA",(H91/J91)))))</f>
        <v>0.95965643966560921</v>
      </c>
      <c r="L91" s="20">
        <f t="shared" ref="L91:L99" si="89">IF(I91=0,"NA",IF(ISERROR(H91/I91-1),"NA",IF((H91/I91-1)&gt;200%,"NA",IF((H91/I91-1)&lt;-200%,"NA",(H91/I91-1)))))</f>
        <v>-9.854808472144827E-2</v>
      </c>
      <c r="M91" s="40">
        <f t="shared" ref="M91:O99" si="90">IF(ISERROR(C91/H91),"NA",(C91/H91))</f>
        <v>2.9385755295329932</v>
      </c>
      <c r="N91" s="41">
        <f t="shared" si="90"/>
        <v>8.1683842293510249</v>
      </c>
      <c r="O91" s="41">
        <f t="shared" si="90"/>
        <v>8.4067270518672323</v>
      </c>
      <c r="P91" s="12">
        <f t="shared" ref="P91:P99" si="91">IF(O247,"NA",IF(ISERROR(M91/O91),"NA",IF((M91/O91)&gt;200%,"NA",IF((M91/O91)&lt;-200%,"NA",(M91/O91)))))</f>
        <v>0.34955048634299374</v>
      </c>
      <c r="Q91" s="20">
        <f t="shared" ref="Q91:Q99" si="92">IF(N91=0,"NA",IF(ISERROR(M91/N91-1),"NA",IF((M91/N91-1)&gt;200%,"NA",IF((M91/N91-1)&lt;-200%,"NA",(M91/N91-1)))))</f>
        <v>-0.64025008532605943</v>
      </c>
      <c r="R91" s="26"/>
      <c r="S91" s="118">
        <v>519.14063624963512</v>
      </c>
      <c r="T91" s="119" t="e">
        <v>#DIV/0!</v>
      </c>
      <c r="U91" s="119">
        <v>1547.6021785135133</v>
      </c>
      <c r="V91" s="12">
        <f t="shared" ref="V91:V99" si="93">IF(U257,"NA",IF(ISERROR(S91/U91),"NA",IF((S91/U91)&gt;200%,"NA",IF((S91/U91)&lt;-200%,"NA",(S91/U91)))))</f>
        <v>0.33544837520729953</v>
      </c>
      <c r="W91" s="20" t="e">
        <f t="shared" ref="W91:W99" si="94">IF(T91=0,"NA",IF(ISERROR(S91/T91-1),"NA",IF((S91/T91-1)&gt;200%,"NA",IF((S91/T91-1)&lt;-200%,"NA",(S91/T91-1)))))</f>
        <v>#DIV/0!</v>
      </c>
      <c r="X91" s="118">
        <v>176.66404386486485</v>
      </c>
      <c r="Y91" s="119">
        <v>201.42103570833333</v>
      </c>
      <c r="Z91" s="119">
        <v>184.09092729729733</v>
      </c>
      <c r="AA91" s="12">
        <f t="shared" ref="AA91:AA99" si="95">IF(Z257,"NA",IF(ISERROR(X91/Z91),"NA",IF((X91/Z91)&gt;200%,"NA",IF((X91/Z91)&lt;-200%,"NA",(X91/Z91)))))</f>
        <v>0.9596564396656091</v>
      </c>
      <c r="AB91" s="20">
        <f t="shared" ref="AB91:AB99" si="96">IF(Y91=0,"NA",IF(ISERROR(X91/Y91-1),"NA",IF((X91/Y91-1)&gt;200%,"NA",IF((X91/Y91-1)&lt;-200%,"NA",(X91/Y91-1)))))</f>
        <v>-0.12291164999924697</v>
      </c>
    </row>
    <row r="92" spans="2:28">
      <c r="B92" s="64" t="s">
        <v>0</v>
      </c>
      <c r="C92" s="111">
        <v>129934.84555524899</v>
      </c>
      <c r="D92" s="112">
        <v>127802.422981162</v>
      </c>
      <c r="E92" s="112">
        <v>136895.22797000001</v>
      </c>
      <c r="F92" s="12">
        <f t="shared" si="86"/>
        <v>0.94915540506440188</v>
      </c>
      <c r="G92" s="20">
        <f t="shared" si="87"/>
        <v>1.6685306305979086E-2</v>
      </c>
      <c r="H92" s="111">
        <v>50442.104253000005</v>
      </c>
      <c r="I92" s="112">
        <v>47355.190194000003</v>
      </c>
      <c r="J92" s="112">
        <v>47933.973370000007</v>
      </c>
      <c r="K92" s="12">
        <f t="shared" si="88"/>
        <v>1.0523247022240334</v>
      </c>
      <c r="L92" s="20">
        <f t="shared" si="89"/>
        <v>6.5186393431297507E-2</v>
      </c>
      <c r="M92" s="40">
        <f t="shared" si="90"/>
        <v>2.5759204037869061</v>
      </c>
      <c r="N92" s="65">
        <f t="shared" si="90"/>
        <v>2.6988049769749383</v>
      </c>
      <c r="O92" s="41">
        <f t="shared" si="90"/>
        <v>2.8559123800005564</v>
      </c>
      <c r="P92" s="12">
        <f t="shared" si="91"/>
        <v>0.9019605859849259</v>
      </c>
      <c r="Q92" s="20">
        <f t="shared" si="92"/>
        <v>-4.553295782260347E-2</v>
      </c>
      <c r="R92" s="26"/>
      <c r="S92" s="118">
        <v>1755.8762912871484</v>
      </c>
      <c r="T92" s="119" t="e">
        <v>#DIV/0!</v>
      </c>
      <c r="U92" s="119">
        <v>1849.9355131081081</v>
      </c>
      <c r="V92" s="12">
        <f t="shared" si="93"/>
        <v>0.94915540506440188</v>
      </c>
      <c r="W92" s="20" t="e">
        <f t="shared" si="94"/>
        <v>#DIV/0!</v>
      </c>
      <c r="X92" s="118">
        <v>681.650057472973</v>
      </c>
      <c r="Y92" s="119">
        <v>657.71097491666671</v>
      </c>
      <c r="Z92" s="119">
        <v>647.756396891892</v>
      </c>
      <c r="AA92" s="12">
        <f t="shared" si="95"/>
        <v>1.0523247022240334</v>
      </c>
      <c r="AB92" s="20">
        <f t="shared" si="96"/>
        <v>3.6397571987208277E-2</v>
      </c>
    </row>
    <row r="93" spans="2:28">
      <c r="B93" s="64" t="s">
        <v>4</v>
      </c>
      <c r="C93" s="111">
        <v>71654.942999797</v>
      </c>
      <c r="D93" s="112">
        <v>69384.176709213003</v>
      </c>
      <c r="E93" s="112">
        <v>80473.245360000015</v>
      </c>
      <c r="F93" s="12">
        <f t="shared" si="86"/>
        <v>0.8904194515735756</v>
      </c>
      <c r="G93" s="20">
        <f t="shared" si="87"/>
        <v>3.2727437267155546E-2</v>
      </c>
      <c r="H93" s="111">
        <v>15425.596544</v>
      </c>
      <c r="I93" s="112">
        <v>15397.935071</v>
      </c>
      <c r="J93" s="112">
        <v>15724.222709999998</v>
      </c>
      <c r="K93" s="12">
        <f t="shared" si="88"/>
        <v>0.98100852604878941</v>
      </c>
      <c r="L93" s="20">
        <f t="shared" si="89"/>
        <v>1.7964404235017994E-3</v>
      </c>
      <c r="M93" s="40">
        <f t="shared" si="90"/>
        <v>4.6451975322580434</v>
      </c>
      <c r="N93" s="65">
        <f t="shared" si="90"/>
        <v>4.5060702223565707</v>
      </c>
      <c r="O93" s="41">
        <f t="shared" si="90"/>
        <v>5.117788449334423</v>
      </c>
      <c r="P93" s="12">
        <f t="shared" si="91"/>
        <v>0.90765719963711267</v>
      </c>
      <c r="Q93" s="20">
        <f t="shared" si="92"/>
        <v>3.0875530792041639E-2</v>
      </c>
      <c r="R93" s="26"/>
      <c r="S93" s="118">
        <v>968.31004053779725</v>
      </c>
      <c r="T93" s="119" t="e">
        <v>#DIV/0!</v>
      </c>
      <c r="U93" s="119">
        <v>1087.476288648649</v>
      </c>
      <c r="V93" s="12">
        <f t="shared" si="93"/>
        <v>0.89041945157357549</v>
      </c>
      <c r="W93" s="20" t="e">
        <f t="shared" si="94"/>
        <v>#DIV/0!</v>
      </c>
      <c r="X93" s="118">
        <v>208.45400735135135</v>
      </c>
      <c r="Y93" s="119">
        <v>213.86020931944444</v>
      </c>
      <c r="Z93" s="119">
        <v>212.48949608108106</v>
      </c>
      <c r="AA93" s="12">
        <f t="shared" si="95"/>
        <v>0.98100852604878941</v>
      </c>
      <c r="AB93" s="20">
        <f t="shared" si="96"/>
        <v>-2.5279139047403643E-2</v>
      </c>
    </row>
    <row r="94" spans="2:28">
      <c r="B94" s="64" t="s">
        <v>1</v>
      </c>
      <c r="C94" s="111">
        <v>65596.809494968998</v>
      </c>
      <c r="D94" s="112">
        <v>78429.216798909998</v>
      </c>
      <c r="E94" s="112">
        <v>78406.205910000019</v>
      </c>
      <c r="F94" s="12">
        <f t="shared" si="86"/>
        <v>0.83662777370283015</v>
      </c>
      <c r="G94" s="20">
        <f t="shared" si="87"/>
        <v>-0.16361769029063344</v>
      </c>
      <c r="H94" s="111">
        <v>4741.8017399999999</v>
      </c>
      <c r="I94" s="112">
        <v>4623.5755170000002</v>
      </c>
      <c r="J94" s="112">
        <v>6305.8060200000009</v>
      </c>
      <c r="K94" s="12">
        <f t="shared" si="88"/>
        <v>0.75197393084413322</v>
      </c>
      <c r="L94" s="20">
        <f t="shared" si="89"/>
        <v>2.5570302153669733E-2</v>
      </c>
      <c r="M94" s="40">
        <f t="shared" si="90"/>
        <v>13.833730951174058</v>
      </c>
      <c r="N94" s="65">
        <f t="shared" si="90"/>
        <v>16.962893005757302</v>
      </c>
      <c r="O94" s="41">
        <f t="shared" si="90"/>
        <v>12.43397048074752</v>
      </c>
      <c r="P94" s="12">
        <f t="shared" si="91"/>
        <v>1.1125755021369799</v>
      </c>
      <c r="Q94" s="20">
        <f t="shared" si="92"/>
        <v>-0.18447101290571066</v>
      </c>
      <c r="R94" s="26"/>
      <c r="S94" s="118">
        <v>886.44337155363507</v>
      </c>
      <c r="T94" s="119" t="e">
        <v>#DIV/0!</v>
      </c>
      <c r="U94" s="119">
        <v>1059.5433231081083</v>
      </c>
      <c r="V94" s="12">
        <f t="shared" si="93"/>
        <v>0.83662777370283015</v>
      </c>
      <c r="W94" s="20" t="e">
        <f t="shared" si="94"/>
        <v>#DIV/0!</v>
      </c>
      <c r="X94" s="118">
        <v>64.078401891891886</v>
      </c>
      <c r="Y94" s="119">
        <v>64.216326625000008</v>
      </c>
      <c r="Z94" s="119">
        <v>85.213594864864874</v>
      </c>
      <c r="AA94" s="12">
        <f t="shared" si="95"/>
        <v>0.75197393084413322</v>
      </c>
      <c r="AB94" s="20">
        <f t="shared" si="96"/>
        <v>-2.1478141207539325E-3</v>
      </c>
    </row>
    <row r="95" spans="2:28">
      <c r="B95" s="19" t="s">
        <v>2</v>
      </c>
      <c r="C95" s="111">
        <v>28495.994557190003</v>
      </c>
      <c r="D95" s="112">
        <v>27806.873380812998</v>
      </c>
      <c r="E95" s="112">
        <v>29509.69543</v>
      </c>
      <c r="F95" s="12">
        <f t="shared" si="86"/>
        <v>0.96564854845030179</v>
      </c>
      <c r="G95" s="20">
        <f t="shared" si="87"/>
        <v>2.4782404225730081E-2</v>
      </c>
      <c r="H95" s="111">
        <v>5176.4810488450867</v>
      </c>
      <c r="I95" s="112">
        <v>4770.7646236678029</v>
      </c>
      <c r="J95" s="112">
        <v>5077.0010000000002</v>
      </c>
      <c r="K95" s="12">
        <f t="shared" si="88"/>
        <v>1.0195942543334315</v>
      </c>
      <c r="L95" s="20">
        <f t="shared" si="89"/>
        <v>8.504222219736457E-2</v>
      </c>
      <c r="M95" s="40">
        <f t="shared" si="90"/>
        <v>5.5048969151635703</v>
      </c>
      <c r="N95" s="65">
        <f t="shared" si="90"/>
        <v>5.8285988880823982</v>
      </c>
      <c r="O95" s="41">
        <f t="shared" si="90"/>
        <v>5.8124265545742455</v>
      </c>
      <c r="P95" s="12">
        <f t="shared" si="91"/>
        <v>0.94709100639410981</v>
      </c>
      <c r="Q95" s="20">
        <f t="shared" si="92"/>
        <v>-5.5536841552211391E-2</v>
      </c>
      <c r="R95" s="26"/>
      <c r="S95" s="118">
        <v>385.08100752959461</v>
      </c>
      <c r="T95" s="119" t="e">
        <v>#DIV/0!</v>
      </c>
      <c r="U95" s="119">
        <v>398.77966797297296</v>
      </c>
      <c r="V95" s="12">
        <f t="shared" si="93"/>
        <v>0.96564854845030168</v>
      </c>
      <c r="W95" s="20" t="e">
        <f t="shared" si="94"/>
        <v>#DIV/0!</v>
      </c>
      <c r="X95" s="118">
        <v>69.952446606014689</v>
      </c>
      <c r="Y95" s="119">
        <v>66.260619773163924</v>
      </c>
      <c r="Z95" s="119">
        <v>68.608121621621621</v>
      </c>
      <c r="AA95" s="12">
        <f t="shared" si="95"/>
        <v>1.0195942543334318</v>
      </c>
      <c r="AB95" s="20">
        <f t="shared" si="96"/>
        <v>5.5716756732571149E-2</v>
      </c>
    </row>
    <row r="96" spans="2:28">
      <c r="B96" s="83" t="s">
        <v>6</v>
      </c>
      <c r="C96" s="126">
        <v>142.26959326799999</v>
      </c>
      <c r="D96" s="127">
        <v>230.27925891899997</v>
      </c>
      <c r="E96" s="127">
        <v>130.83790999999999</v>
      </c>
      <c r="F96" s="33">
        <f t="shared" si="86"/>
        <v>1.0873728666867271</v>
      </c>
      <c r="G96" s="32">
        <f t="shared" si="87"/>
        <v>-0.38218668092013064</v>
      </c>
      <c r="H96" s="126">
        <v>211.88592700000001</v>
      </c>
      <c r="I96" s="127">
        <v>208.18555799999999</v>
      </c>
      <c r="J96" s="127">
        <v>212.43106999999998</v>
      </c>
      <c r="K96" s="31">
        <f t="shared" si="88"/>
        <v>0.99743378875792521</v>
      </c>
      <c r="L96" s="32">
        <f t="shared" si="89"/>
        <v>1.7774378950916603E-2</v>
      </c>
      <c r="M96" s="46">
        <f t="shared" si="90"/>
        <v>0.67144427797698891</v>
      </c>
      <c r="N96" s="72">
        <f t="shared" si="90"/>
        <v>1.1061250411952206</v>
      </c>
      <c r="O96" s="47">
        <f t="shared" si="90"/>
        <v>0.61590759769745551</v>
      </c>
      <c r="P96" s="33">
        <f t="shared" si="91"/>
        <v>1.090170474413946</v>
      </c>
      <c r="Q96" s="32">
        <f t="shared" si="92"/>
        <v>-0.39297615281228826</v>
      </c>
      <c r="R96" s="28"/>
      <c r="S96" s="130">
        <v>1.9225620711891891</v>
      </c>
      <c r="T96" s="131" t="e">
        <v>#DIV/0!</v>
      </c>
      <c r="U96" s="131">
        <v>1.7680798648648648</v>
      </c>
      <c r="V96" s="33">
        <f t="shared" si="93"/>
        <v>1.0873728666867271</v>
      </c>
      <c r="W96" s="32" t="e">
        <f t="shared" si="94"/>
        <v>#DIV/0!</v>
      </c>
      <c r="X96" s="130">
        <v>2.863323337837838</v>
      </c>
      <c r="Y96" s="131">
        <v>2.891466083333333</v>
      </c>
      <c r="Z96" s="131">
        <v>2.8706901351351348</v>
      </c>
      <c r="AA96" s="33">
        <f t="shared" si="95"/>
        <v>0.99743378875792521</v>
      </c>
      <c r="AB96" s="32">
        <f t="shared" si="96"/>
        <v>-9.7330366964054615E-3</v>
      </c>
    </row>
    <row r="97" spans="2:28">
      <c r="B97" s="34" t="s">
        <v>35</v>
      </c>
      <c r="C97" s="128">
        <f>SUM(C91:C96)</f>
        <v>334241.26928294596</v>
      </c>
      <c r="D97" s="129">
        <f>SUM(D91:D96)</f>
        <v>422113.44675986102</v>
      </c>
      <c r="E97" s="129">
        <f>SUM(E91:E96)</f>
        <v>439937.77379000006</v>
      </c>
      <c r="F97" s="13">
        <f t="shared" si="86"/>
        <v>0.75974669418246565</v>
      </c>
      <c r="G97" s="38">
        <f t="shared" si="87"/>
        <v>-0.20817194560235197</v>
      </c>
      <c r="H97" s="128">
        <f>SUM(H91:H96)</f>
        <v>89071.008758845084</v>
      </c>
      <c r="I97" s="129">
        <f>SUM(I91:I96)</f>
        <v>86857.965534667805</v>
      </c>
      <c r="J97" s="129">
        <f>SUM(J91:J96)</f>
        <v>88876.162790000017</v>
      </c>
      <c r="K97" s="13">
        <f t="shared" si="88"/>
        <v>1.0021923310224976</v>
      </c>
      <c r="L97" s="38">
        <f t="shared" si="89"/>
        <v>2.5478874741706736E-2</v>
      </c>
      <c r="M97" s="48">
        <f t="shared" si="90"/>
        <v>3.7525259221873868</v>
      </c>
      <c r="N97" s="49">
        <f t="shared" si="90"/>
        <v>4.8598127317566746</v>
      </c>
      <c r="O97" s="49">
        <f t="shared" si="90"/>
        <v>4.9500086410064954</v>
      </c>
      <c r="P97" s="13">
        <f t="shared" si="91"/>
        <v>0.75808472152977457</v>
      </c>
      <c r="Q97" s="38">
        <f t="shared" si="92"/>
        <v>-0.22784557156568408</v>
      </c>
      <c r="R97" s="36"/>
      <c r="S97" s="132">
        <v>4516.7739092289994</v>
      </c>
      <c r="T97" s="133" t="e">
        <v>#DIV/0!</v>
      </c>
      <c r="U97" s="133">
        <v>5945.1050512162174</v>
      </c>
      <c r="V97" s="13">
        <f t="shared" si="93"/>
        <v>0.75974669418246565</v>
      </c>
      <c r="W97" s="38" t="e">
        <f t="shared" si="94"/>
        <v>#DIV/0!</v>
      </c>
      <c r="X97" s="132">
        <v>1203.6622805249335</v>
      </c>
      <c r="Y97" s="133">
        <v>1206.3606324259417</v>
      </c>
      <c r="Z97" s="133">
        <v>1201.0292268918922</v>
      </c>
      <c r="AA97" s="13">
        <f t="shared" si="95"/>
        <v>1.0021923310224976</v>
      </c>
      <c r="AB97" s="38">
        <f t="shared" si="96"/>
        <v>-2.236770521582665E-3</v>
      </c>
    </row>
    <row r="98" spans="2:28" ht="15.75" thickBot="1">
      <c r="B98" s="66" t="s">
        <v>36</v>
      </c>
      <c r="C98" s="113">
        <v>192526.91858191398</v>
      </c>
      <c r="D98" s="114">
        <v>0</v>
      </c>
      <c r="E98" s="114">
        <v>196691.06101908808</v>
      </c>
      <c r="F98" s="11">
        <f t="shared" si="86"/>
        <v>0.97882902041608288</v>
      </c>
      <c r="G98" s="101" t="str">
        <f t="shared" si="87"/>
        <v>NA</v>
      </c>
      <c r="H98" s="113">
        <v>73089.854969738284</v>
      </c>
      <c r="I98" s="114">
        <v>0</v>
      </c>
      <c r="J98" s="114">
        <v>75349.44856110627</v>
      </c>
      <c r="K98" s="11">
        <f t="shared" si="88"/>
        <v>0.9700118098470818</v>
      </c>
      <c r="L98" s="101" t="str">
        <f t="shared" si="89"/>
        <v>NA</v>
      </c>
      <c r="M98" s="42">
        <f t="shared" si="90"/>
        <v>2.6341127460387868</v>
      </c>
      <c r="N98" s="109" t="str">
        <f t="shared" si="90"/>
        <v>NA</v>
      </c>
      <c r="O98" s="43">
        <f t="shared" si="90"/>
        <v>2.6103848770648561</v>
      </c>
      <c r="P98" s="11">
        <f t="shared" si="91"/>
        <v>1.0090897971339041</v>
      </c>
      <c r="Q98" s="101" t="str">
        <f t="shared" si="92"/>
        <v>NA</v>
      </c>
      <c r="R98" s="26"/>
      <c r="S98" s="118">
        <v>2601.7151159718105</v>
      </c>
      <c r="T98" s="119" t="e">
        <v>#DIV/0!</v>
      </c>
      <c r="U98" s="119">
        <v>2657.9873110687577</v>
      </c>
      <c r="V98" s="12">
        <f t="shared" si="93"/>
        <v>0.978829020416083</v>
      </c>
      <c r="W98" s="96" t="e">
        <f t="shared" si="94"/>
        <v>#DIV/0!</v>
      </c>
      <c r="X98" s="118">
        <v>987.70074283430108</v>
      </c>
      <c r="Y98" s="119">
        <v>0</v>
      </c>
      <c r="Z98" s="134">
        <v>1018.235791366301</v>
      </c>
      <c r="AA98" s="11">
        <f t="shared" si="95"/>
        <v>0.97001180984708169</v>
      </c>
      <c r="AB98" s="101" t="str">
        <f t="shared" si="96"/>
        <v>NA</v>
      </c>
    </row>
    <row r="99" spans="2:28" ht="15.75" thickTop="1">
      <c r="B99" s="68" t="s">
        <v>7</v>
      </c>
      <c r="C99" s="115">
        <f>SUM(C97:C98)</f>
        <v>526768.18786485994</v>
      </c>
      <c r="D99" s="117">
        <f>SUM(D97:D98)</f>
        <v>422113.44675986102</v>
      </c>
      <c r="E99" s="116">
        <f>SUM(E97:E98)</f>
        <v>636628.83480908815</v>
      </c>
      <c r="F99" s="22">
        <f t="shared" si="86"/>
        <v>0.82743375584429324</v>
      </c>
      <c r="G99" s="23">
        <f t="shared" si="87"/>
        <v>0.24793036542267899</v>
      </c>
      <c r="H99" s="115">
        <f>SUM(H97:H98)</f>
        <v>162160.86372858338</v>
      </c>
      <c r="I99" s="117">
        <f>SUM(I97:I98)</f>
        <v>86857.965534667805</v>
      </c>
      <c r="J99" s="116">
        <f>SUM(J97:J98)</f>
        <v>164225.61135110629</v>
      </c>
      <c r="K99" s="22">
        <f t="shared" si="88"/>
        <v>0.98742737137322278</v>
      </c>
      <c r="L99" s="23">
        <f t="shared" si="89"/>
        <v>0.86696594526911608</v>
      </c>
      <c r="M99" s="44">
        <f t="shared" si="90"/>
        <v>3.2484298353672916</v>
      </c>
      <c r="N99" s="45">
        <f t="shared" si="90"/>
        <v>4.8598127317566746</v>
      </c>
      <c r="O99" s="45">
        <f t="shared" si="90"/>
        <v>3.8765502504235285</v>
      </c>
      <c r="P99" s="22">
        <f t="shared" si="91"/>
        <v>0.83796923179633431</v>
      </c>
      <c r="Q99" s="23">
        <f t="shared" si="92"/>
        <v>-0.33157304310508218</v>
      </c>
      <c r="R99" s="70"/>
      <c r="S99" s="120">
        <v>7118.4890252008099</v>
      </c>
      <c r="T99" s="120" t="e">
        <v>#DIV/0!</v>
      </c>
      <c r="U99" s="120">
        <v>8603.092362284975</v>
      </c>
      <c r="V99" s="24">
        <f t="shared" si="93"/>
        <v>0.82743375584429324</v>
      </c>
      <c r="W99" s="25" t="e">
        <f t="shared" si="94"/>
        <v>#DIV/0!</v>
      </c>
      <c r="X99" s="120">
        <v>2191.3630233592348</v>
      </c>
      <c r="Y99" s="120">
        <v>1206.3606324259417</v>
      </c>
      <c r="Z99" s="135">
        <v>2219.2650182581929</v>
      </c>
      <c r="AA99" s="22">
        <f t="shared" si="95"/>
        <v>0.9874273713732229</v>
      </c>
      <c r="AB99" s="23">
        <f t="shared" si="96"/>
        <v>0.81650740620778861</v>
      </c>
    </row>
    <row r="100" spans="2:28">
      <c r="B100" s="69"/>
      <c r="C100" s="4"/>
      <c r="D100" s="4"/>
      <c r="E100" s="4"/>
      <c r="F100" s="13"/>
      <c r="G100" s="13"/>
      <c r="H100" s="4"/>
      <c r="I100" s="4"/>
      <c r="J100" s="4"/>
      <c r="K100" s="13"/>
      <c r="L100" s="13"/>
      <c r="M100" s="50"/>
      <c r="N100" s="49"/>
      <c r="O100" s="49"/>
      <c r="P100" s="13"/>
      <c r="Q100" s="13"/>
      <c r="R100" s="82"/>
      <c r="S100" s="37"/>
      <c r="T100" s="37"/>
      <c r="U100" s="37"/>
      <c r="V100" s="13"/>
      <c r="W100" s="13"/>
      <c r="X100" s="37"/>
      <c r="Y100" s="37"/>
      <c r="Z100" s="37"/>
      <c r="AA100" s="13"/>
      <c r="AB100" s="13"/>
    </row>
    <row r="102" spans="2:28">
      <c r="C102" s="95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00"/>
  </sheetPr>
  <dimension ref="B1:AB102"/>
  <sheetViews>
    <sheetView showGridLines="0" workbookViewId="0">
      <pane xSplit="2" ySplit="6" topLeftCell="C7" activePane="bottomRight" state="frozen"/>
      <selection activeCell="A55" sqref="A55:XFD60"/>
      <selection pane="topRight" activeCell="A55" sqref="A55:XFD60"/>
      <selection pane="bottomLeft" activeCell="A55" sqref="A55:XFD60"/>
      <selection pane="bottomRight" activeCell="A55" sqref="A55:XFD60"/>
    </sheetView>
  </sheetViews>
  <sheetFormatPr baseColWidth="10" defaultRowHeight="15"/>
  <cols>
    <col min="1" max="1" width="1.140625" style="53" customWidth="1"/>
    <col min="2" max="2" width="25.7109375" style="53" customWidth="1"/>
    <col min="3" max="5" width="10.7109375" style="53" customWidth="1"/>
    <col min="6" max="10" width="8.7109375" style="53" customWidth="1"/>
    <col min="11" max="17" width="7.7109375" style="53" customWidth="1"/>
    <col min="18" max="18" width="1.42578125" style="54" customWidth="1"/>
    <col min="19" max="28" width="7.7109375" style="53" customWidth="1"/>
    <col min="29" max="16384" width="11.42578125" style="53"/>
  </cols>
  <sheetData>
    <row r="1" spans="2:28" ht="26.25">
      <c r="B1" s="8" t="s">
        <v>22</v>
      </c>
    </row>
    <row r="2" spans="2:28" ht="21">
      <c r="B2" s="7" t="str">
        <f>driver!C48</f>
        <v>Acum Dic 2014</v>
      </c>
    </row>
    <row r="5" spans="2:28">
      <c r="B5" s="55" t="s">
        <v>41</v>
      </c>
      <c r="C5" s="56" t="s">
        <v>33</v>
      </c>
      <c r="D5" s="57"/>
      <c r="E5" s="57"/>
      <c r="F5" s="57"/>
      <c r="G5" s="58"/>
      <c r="H5" s="56" t="s">
        <v>26</v>
      </c>
      <c r="I5" s="57"/>
      <c r="J5" s="57"/>
      <c r="K5" s="57"/>
      <c r="L5" s="58"/>
      <c r="M5" s="56" t="s">
        <v>34</v>
      </c>
      <c r="N5" s="16"/>
      <c r="O5" s="16"/>
      <c r="P5" s="16"/>
      <c r="Q5" s="17"/>
      <c r="R5" s="70"/>
      <c r="S5" s="59" t="s">
        <v>28</v>
      </c>
      <c r="T5" s="57"/>
      <c r="U5" s="57"/>
      <c r="V5" s="57"/>
      <c r="W5" s="58"/>
      <c r="X5" s="56" t="s">
        <v>29</v>
      </c>
      <c r="Y5" s="57"/>
      <c r="Z5" s="57"/>
      <c r="AA5" s="57"/>
      <c r="AB5" s="58"/>
    </row>
    <row r="6" spans="2:28" s="6" customFormat="1" ht="12.75">
      <c r="B6" s="60" t="s">
        <v>9</v>
      </c>
      <c r="C6" s="61">
        <v>2014</v>
      </c>
      <c r="D6" s="62">
        <v>2013</v>
      </c>
      <c r="E6" s="62" t="s">
        <v>42</v>
      </c>
      <c r="F6" s="62" t="s">
        <v>30</v>
      </c>
      <c r="G6" s="63" t="s">
        <v>31</v>
      </c>
      <c r="H6" s="61">
        <v>2014</v>
      </c>
      <c r="I6" s="62">
        <v>2013</v>
      </c>
      <c r="J6" s="62" t="s">
        <v>42</v>
      </c>
      <c r="K6" s="62" t="s">
        <v>30</v>
      </c>
      <c r="L6" s="63" t="s">
        <v>31</v>
      </c>
      <c r="M6" s="61">
        <v>2014</v>
      </c>
      <c r="N6" s="62">
        <v>2013</v>
      </c>
      <c r="O6" s="62" t="s">
        <v>42</v>
      </c>
      <c r="P6" s="62" t="s">
        <v>30</v>
      </c>
      <c r="Q6" s="63" t="s">
        <v>31</v>
      </c>
      <c r="R6" s="70"/>
      <c r="S6" s="61">
        <v>2014</v>
      </c>
      <c r="T6" s="62">
        <v>2013</v>
      </c>
      <c r="U6" s="62" t="s">
        <v>42</v>
      </c>
      <c r="V6" s="62" t="s">
        <v>30</v>
      </c>
      <c r="W6" s="63" t="s">
        <v>31</v>
      </c>
      <c r="X6" s="61">
        <v>2014</v>
      </c>
      <c r="Y6" s="62">
        <v>2013</v>
      </c>
      <c r="Z6" s="62" t="s">
        <v>42</v>
      </c>
      <c r="AA6" s="62" t="s">
        <v>30</v>
      </c>
      <c r="AB6" s="63" t="s">
        <v>31</v>
      </c>
    </row>
    <row r="7" spans="2:28">
      <c r="B7" s="64" t="s">
        <v>5</v>
      </c>
      <c r="C7" s="111">
        <v>652280.85966200021</v>
      </c>
      <c r="D7" s="112">
        <v>597837.10715500009</v>
      </c>
      <c r="E7" s="112">
        <v>635235.250367</v>
      </c>
      <c r="F7" s="12">
        <f t="shared" ref="F7:F14" si="0">IF(E173,"NA",IF(ISERROR(C7/E7),"NA",IF((C7/E7)&gt;200%,"NA",IF((C7/E7)&lt;-200%,"NA",(C7/E7)))))</f>
        <v>1.0268335381028562</v>
      </c>
      <c r="G7" s="20">
        <f t="shared" ref="G7:G14" si="1">IF(D7=0,"NA",IF(ISERROR(C7/D7-1),"NA",IF((C7/D7-1)&gt;200%,"NA",IF((C7/D7-1)&lt;-200%,"NA",(C7/D7-1)))))</f>
        <v>9.1067870922379113E-2</v>
      </c>
      <c r="H7" s="111">
        <v>64027.914140000008</v>
      </c>
      <c r="I7" s="112">
        <v>60176.178362999999</v>
      </c>
      <c r="J7" s="112">
        <v>62077.025829999984</v>
      </c>
      <c r="K7" s="12">
        <f t="shared" ref="K7:K14" si="2">IF(J173,"NA",IF(ISERROR(H7/J7),"NA",IF((H7/J7)&gt;200%,"NA",IF((H7/J7)&lt;-200%,"NA",(H7/J7)))))</f>
        <v>1.0314268972122247</v>
      </c>
      <c r="L7" s="20">
        <f t="shared" ref="L7:L14" si="3">IF(I7=0,"NA",IF(ISERROR(H7/I7-1),"NA",IF((H7/I7-1)&gt;200%,"NA",IF((H7/I7-1)&lt;-200%,"NA",(H7/I7-1)))))</f>
        <v>6.4007650232708935E-2</v>
      </c>
      <c r="M7" s="40">
        <f t="shared" ref="M7:O14" si="4">IF(ISERROR(C7/H7),"NA",(C7/H7))</f>
        <v>10.187445092085271</v>
      </c>
      <c r="N7" s="41">
        <f t="shared" si="4"/>
        <v>9.9347802306200776</v>
      </c>
      <c r="O7" s="41">
        <f t="shared" si="4"/>
        <v>10.23301683470811</v>
      </c>
      <c r="P7" s="12">
        <f t="shared" ref="P7:P14" si="5">IF(O163,"NA",IF(ISERROR(M7/O7),"NA",IF((M7/O7)&gt;200%,"NA",IF((M7/O7)&lt;-200%,"NA",(M7/O7)))))</f>
        <v>0.99554659751284003</v>
      </c>
      <c r="Q7" s="20">
        <f t="shared" ref="Q7:Q14" si="6">IF(N7=0,"NA",IF(ISERROR(M7/N7-1),"NA",IF((M7/N7-1)&gt;200%,"NA",IF((M7/N7-1)&lt;-200%,"NA",(M7/N7-1)))))</f>
        <v>2.5432355381798333E-2</v>
      </c>
      <c r="R7" s="26"/>
      <c r="S7" s="111">
        <v>8814.6062116486519</v>
      </c>
      <c r="T7" s="112">
        <v>8303.2931549305576</v>
      </c>
      <c r="U7" s="112">
        <v>8584.260140094595</v>
      </c>
      <c r="V7" s="12">
        <f t="shared" ref="V7:V14" si="7">IF(U173,"NA",IF(ISERROR(S7/U7),"NA",IF((S7/U7)&gt;200%,"NA",IF((S7/U7)&lt;-200%,"NA",(S7/U7)))))</f>
        <v>1.0268335381028562</v>
      </c>
      <c r="W7" s="20">
        <f t="shared" ref="W7:W14" si="8">IF(T7=0,"NA",IF(ISERROR(S7/T7-1),"NA",IF((S7/T7-1)&gt;200%,"NA",IF((S7/T7-1)&lt;-200%,"NA",(S7/T7-1)))))</f>
        <v>6.1579550086639179E-2</v>
      </c>
      <c r="X7" s="111">
        <v>865.24208297297309</v>
      </c>
      <c r="Y7" s="112">
        <v>835.78025504166669</v>
      </c>
      <c r="Z7" s="112">
        <v>838.87872743243224</v>
      </c>
      <c r="AA7" s="12">
        <f t="shared" ref="AA7:AA14" si="9">IF(Z173,"NA",IF(ISERROR(X7/Z7),"NA",IF((X7/Z7)&gt;200%,"NA",IF((X7/Z7)&lt;-200%,"NA",(X7/Z7)))))</f>
        <v>1.0314268972122247</v>
      </c>
      <c r="AB7" s="20">
        <f t="shared" ref="AB7:AB14" si="10">IF(Y7=0,"NA",IF(ISERROR(X7/Y7-1),"NA",IF((X7/Y7-1)&gt;200%,"NA",IF((X7/Y7-1)&lt;-200%,"NA",(X7/Y7-1)))))</f>
        <v>3.5250686712905877E-2</v>
      </c>
    </row>
    <row r="8" spans="2:28">
      <c r="B8" s="64" t="s">
        <v>0</v>
      </c>
      <c r="C8" s="111">
        <v>308371.37685200007</v>
      </c>
      <c r="D8" s="112">
        <v>281818.840415543</v>
      </c>
      <c r="E8" s="112">
        <v>307308.47565799998</v>
      </c>
      <c r="F8" s="12">
        <f t="shared" si="0"/>
        <v>1.0034587435043054</v>
      </c>
      <c r="G8" s="20">
        <f t="shared" si="1"/>
        <v>9.4218457493137286E-2</v>
      </c>
      <c r="H8" s="111">
        <v>59840.920832999996</v>
      </c>
      <c r="I8" s="112">
        <v>54933.57500099999</v>
      </c>
      <c r="J8" s="112">
        <v>57254.985899999985</v>
      </c>
      <c r="K8" s="12">
        <f t="shared" si="2"/>
        <v>1.0451652356969667</v>
      </c>
      <c r="L8" s="20">
        <f t="shared" si="3"/>
        <v>8.9332358797159506E-2</v>
      </c>
      <c r="M8" s="40">
        <f t="shared" si="4"/>
        <v>5.1531856889799892</v>
      </c>
      <c r="N8" s="65">
        <f t="shared" si="4"/>
        <v>5.1301747685347783</v>
      </c>
      <c r="O8" s="41">
        <f t="shared" si="4"/>
        <v>5.367366192260298</v>
      </c>
      <c r="P8" s="12">
        <f t="shared" si="5"/>
        <v>0.96009579082024332</v>
      </c>
      <c r="Q8" s="20">
        <f t="shared" si="6"/>
        <v>4.48540673240716E-3</v>
      </c>
      <c r="R8" s="26"/>
      <c r="S8" s="111">
        <v>4167.1807682702711</v>
      </c>
      <c r="T8" s="112">
        <v>3914.150561326986</v>
      </c>
      <c r="U8" s="112">
        <v>4152.8172386216211</v>
      </c>
      <c r="V8" s="12">
        <f t="shared" si="7"/>
        <v>1.0034587435043054</v>
      </c>
      <c r="W8" s="20">
        <f t="shared" si="8"/>
        <v>6.4644985668998345E-2</v>
      </c>
      <c r="X8" s="111">
        <v>808.66109233783777</v>
      </c>
      <c r="Y8" s="112">
        <v>762.96631945833315</v>
      </c>
      <c r="Z8" s="112">
        <v>773.7160256756755</v>
      </c>
      <c r="AA8" s="12">
        <f t="shared" si="9"/>
        <v>1.0451652356969667</v>
      </c>
      <c r="AB8" s="20">
        <f t="shared" si="10"/>
        <v>5.9890943694533627E-2</v>
      </c>
    </row>
    <row r="9" spans="2:28">
      <c r="B9" s="64" t="s">
        <v>4</v>
      </c>
      <c r="C9" s="111">
        <v>340744.91567700001</v>
      </c>
      <c r="D9" s="112">
        <v>320493.93678082095</v>
      </c>
      <c r="E9" s="112">
        <v>344284.811094</v>
      </c>
      <c r="F9" s="12">
        <f t="shared" si="0"/>
        <v>0.98971811911843677</v>
      </c>
      <c r="G9" s="20">
        <f t="shared" si="1"/>
        <v>6.3186776946823509E-2</v>
      </c>
      <c r="H9" s="111">
        <v>27013.585221000001</v>
      </c>
      <c r="I9" s="112">
        <v>25528.311001000002</v>
      </c>
      <c r="J9" s="112">
        <v>27002.303479999995</v>
      </c>
      <c r="K9" s="12">
        <f t="shared" si="2"/>
        <v>1.0004178066144751</v>
      </c>
      <c r="L9" s="20">
        <f t="shared" si="3"/>
        <v>5.8181452738562234E-2</v>
      </c>
      <c r="M9" s="40">
        <f t="shared" si="4"/>
        <v>12.613835330976706</v>
      </c>
      <c r="N9" s="65">
        <f t="shared" si="4"/>
        <v>12.554451282275059</v>
      </c>
      <c r="O9" s="41">
        <f t="shared" si="4"/>
        <v>12.750201528140149</v>
      </c>
      <c r="P9" s="12">
        <f t="shared" si="5"/>
        <v>0.98930478103718766</v>
      </c>
      <c r="Q9" s="20">
        <f t="shared" si="6"/>
        <v>4.7301190124882098E-3</v>
      </c>
      <c r="R9" s="26"/>
      <c r="S9" s="111">
        <v>4604.6610226621624</v>
      </c>
      <c r="T9" s="112">
        <v>4451.3046775114017</v>
      </c>
      <c r="U9" s="112">
        <v>4652.4974472162166</v>
      </c>
      <c r="V9" s="12">
        <f t="shared" si="7"/>
        <v>0.98971811911843677</v>
      </c>
      <c r="W9" s="20">
        <f t="shared" si="8"/>
        <v>3.445199919150399E-2</v>
      </c>
      <c r="X9" s="111">
        <v>365.04844893243245</v>
      </c>
      <c r="Y9" s="112">
        <v>354.55987501388893</v>
      </c>
      <c r="Z9" s="112">
        <v>364.89599297297292</v>
      </c>
      <c r="AA9" s="12">
        <f t="shared" si="9"/>
        <v>1.0004178066144751</v>
      </c>
      <c r="AB9" s="20">
        <f t="shared" si="10"/>
        <v>2.958195401589836E-2</v>
      </c>
    </row>
    <row r="10" spans="2:28">
      <c r="B10" s="64" t="s">
        <v>1</v>
      </c>
      <c r="C10" s="111">
        <v>245387.61569499999</v>
      </c>
      <c r="D10" s="112">
        <v>254030.80169400002</v>
      </c>
      <c r="E10" s="112">
        <v>260042.67021400001</v>
      </c>
      <c r="F10" s="12">
        <f t="shared" si="0"/>
        <v>0.94364365468582612</v>
      </c>
      <c r="G10" s="20">
        <f t="shared" si="1"/>
        <v>-3.4024165342797397E-2</v>
      </c>
      <c r="H10" s="111">
        <v>13638.679423</v>
      </c>
      <c r="I10" s="112">
        <v>13577.880783000002</v>
      </c>
      <c r="J10" s="112">
        <v>14641.608649999996</v>
      </c>
      <c r="K10" s="12">
        <f t="shared" si="2"/>
        <v>0.93150143191404056</v>
      </c>
      <c r="L10" s="20">
        <f t="shared" si="3"/>
        <v>4.4777709402279431E-3</v>
      </c>
      <c r="M10" s="40">
        <f t="shared" si="4"/>
        <v>17.992036331698152</v>
      </c>
      <c r="N10" s="65">
        <f t="shared" si="4"/>
        <v>18.709164246901899</v>
      </c>
      <c r="O10" s="41">
        <f t="shared" si="4"/>
        <v>17.760525938794306</v>
      </c>
      <c r="P10" s="12">
        <f t="shared" si="5"/>
        <v>1.0130351090785075</v>
      </c>
      <c r="Q10" s="20">
        <f t="shared" si="6"/>
        <v>-3.8330301970730618E-2</v>
      </c>
      <c r="R10" s="26"/>
      <c r="S10" s="111">
        <v>3316.048860743243</v>
      </c>
      <c r="T10" s="112">
        <v>3528.2055790833338</v>
      </c>
      <c r="U10" s="112">
        <v>3514.090138027027</v>
      </c>
      <c r="V10" s="12">
        <f t="shared" si="7"/>
        <v>0.94364365468582612</v>
      </c>
      <c r="W10" s="20">
        <f t="shared" si="8"/>
        <v>-6.0131620333532698E-2</v>
      </c>
      <c r="X10" s="111">
        <v>184.30647868918919</v>
      </c>
      <c r="Y10" s="112">
        <v>188.58167754166669</v>
      </c>
      <c r="Z10" s="112">
        <v>197.85957635135131</v>
      </c>
      <c r="AA10" s="12">
        <f t="shared" si="9"/>
        <v>0.93150143191404067</v>
      </c>
      <c r="AB10" s="20">
        <f t="shared" si="10"/>
        <v>-2.2670276923021371E-2</v>
      </c>
    </row>
    <row r="11" spans="2:28">
      <c r="B11" s="64" t="s">
        <v>2</v>
      </c>
      <c r="C11" s="111">
        <v>206608.42179700002</v>
      </c>
      <c r="D11" s="112">
        <v>184711.602552</v>
      </c>
      <c r="E11" s="112">
        <v>200910.60540100001</v>
      </c>
      <c r="F11" s="12">
        <f t="shared" si="0"/>
        <v>1.0283599583238907</v>
      </c>
      <c r="G11" s="20">
        <f t="shared" si="1"/>
        <v>0.11854598705479602</v>
      </c>
      <c r="H11" s="111">
        <v>27696.864264</v>
      </c>
      <c r="I11" s="112">
        <v>24501.647496999998</v>
      </c>
      <c r="J11" s="112">
        <v>26137.794460000001</v>
      </c>
      <c r="K11" s="12">
        <f t="shared" si="2"/>
        <v>1.059648101005076</v>
      </c>
      <c r="L11" s="20">
        <f t="shared" si="3"/>
        <v>0.13040824162502651</v>
      </c>
      <c r="M11" s="40">
        <f t="shared" si="4"/>
        <v>7.4596322467286225</v>
      </c>
      <c r="N11" s="65">
        <f t="shared" si="4"/>
        <v>7.5387421427320849</v>
      </c>
      <c r="O11" s="41">
        <f t="shared" si="4"/>
        <v>7.6865936683549849</v>
      </c>
      <c r="P11" s="12">
        <f t="shared" si="5"/>
        <v>0.97047308191133586</v>
      </c>
      <c r="Q11" s="20">
        <f t="shared" si="6"/>
        <v>-1.0493779267902181E-2</v>
      </c>
      <c r="R11" s="26"/>
      <c r="S11" s="111">
        <v>2792.0056999594599</v>
      </c>
      <c r="T11" s="112">
        <v>2565.4389243333335</v>
      </c>
      <c r="U11" s="112">
        <v>2715.0081810945949</v>
      </c>
      <c r="V11" s="12">
        <f t="shared" si="7"/>
        <v>1.0283599583238907</v>
      </c>
      <c r="W11" s="20">
        <f t="shared" si="8"/>
        <v>8.8315014431693317E-2</v>
      </c>
      <c r="X11" s="111">
        <v>374.2819495135135</v>
      </c>
      <c r="Y11" s="112">
        <v>340.30065968055555</v>
      </c>
      <c r="Z11" s="112">
        <v>353.21343864864866</v>
      </c>
      <c r="AA11" s="12">
        <f t="shared" si="9"/>
        <v>1.059648101005076</v>
      </c>
      <c r="AB11" s="20">
        <f t="shared" si="10"/>
        <v>9.9856667527052689E-2</v>
      </c>
    </row>
    <row r="12" spans="2:28">
      <c r="B12" s="64" t="s">
        <v>3</v>
      </c>
      <c r="C12" s="111">
        <v>108957.80032999998</v>
      </c>
      <c r="D12" s="112">
        <v>108289.25904400002</v>
      </c>
      <c r="E12" s="112">
        <v>116675.03650200002</v>
      </c>
      <c r="F12" s="12">
        <f t="shared" si="0"/>
        <v>0.93385700657682891</v>
      </c>
      <c r="G12" s="20">
        <f t="shared" si="1"/>
        <v>6.1736620224570604E-3</v>
      </c>
      <c r="H12" s="111">
        <v>33087.654440000006</v>
      </c>
      <c r="I12" s="112">
        <v>32799.174850999996</v>
      </c>
      <c r="J12" s="112">
        <v>34123.505229999988</v>
      </c>
      <c r="K12" s="12">
        <f t="shared" si="2"/>
        <v>0.9696440684209281</v>
      </c>
      <c r="L12" s="20">
        <f t="shared" si="3"/>
        <v>8.7953306847050605E-3</v>
      </c>
      <c r="M12" s="40">
        <f t="shared" si="4"/>
        <v>3.2930046621340368</v>
      </c>
      <c r="N12" s="65">
        <f t="shared" si="4"/>
        <v>3.301584858031831</v>
      </c>
      <c r="O12" s="41">
        <f t="shared" si="4"/>
        <v>3.4191984591144555</v>
      </c>
      <c r="P12" s="12">
        <f t="shared" si="5"/>
        <v>0.96309257900955481</v>
      </c>
      <c r="Q12" s="20">
        <f t="shared" si="6"/>
        <v>-2.5988112578482214E-3</v>
      </c>
      <c r="R12" s="26"/>
      <c r="S12" s="111">
        <v>1472.402707162162</v>
      </c>
      <c r="T12" s="112">
        <v>1504.0174867222224</v>
      </c>
      <c r="U12" s="112">
        <v>1576.6896824594596</v>
      </c>
      <c r="V12" s="12">
        <f t="shared" si="7"/>
        <v>0.93385700657682902</v>
      </c>
      <c r="W12" s="20">
        <f t="shared" si="8"/>
        <v>-2.1020220734906503E-2</v>
      </c>
      <c r="X12" s="111">
        <v>447.13046540540546</v>
      </c>
      <c r="Y12" s="112">
        <v>455.54409515277774</v>
      </c>
      <c r="Z12" s="112">
        <v>461.12844905405387</v>
      </c>
      <c r="AA12" s="12">
        <f t="shared" si="9"/>
        <v>0.9696440684209281</v>
      </c>
      <c r="AB12" s="20">
        <f t="shared" si="10"/>
        <v>-1.8469407982449115E-2</v>
      </c>
    </row>
    <row r="13" spans="2:28" ht="15.75" thickBot="1">
      <c r="B13" s="66" t="s">
        <v>6</v>
      </c>
      <c r="C13" s="113">
        <v>63254.021653965981</v>
      </c>
      <c r="D13" s="114">
        <v>46999.569864999998</v>
      </c>
      <c r="E13" s="114">
        <v>62012.17150299999</v>
      </c>
      <c r="F13" s="11">
        <f t="shared" si="0"/>
        <v>1.0200259097668578</v>
      </c>
      <c r="G13" s="21">
        <f t="shared" si="1"/>
        <v>0.34584256485016196</v>
      </c>
      <c r="H13" s="113">
        <v>4368.1159720000005</v>
      </c>
      <c r="I13" s="114">
        <v>3645.0408820000002</v>
      </c>
      <c r="J13" s="114">
        <v>5826.402325</v>
      </c>
      <c r="K13" s="11">
        <f t="shared" si="2"/>
        <v>0.74971066677926335</v>
      </c>
      <c r="L13" s="21">
        <f t="shared" si="3"/>
        <v>0.19837228536192875</v>
      </c>
      <c r="M13" s="42">
        <f t="shared" si="4"/>
        <v>14.480847591828995</v>
      </c>
      <c r="N13" s="67">
        <f t="shared" si="4"/>
        <v>12.8941132312381</v>
      </c>
      <c r="O13" s="43">
        <f t="shared" si="4"/>
        <v>10.643304056933623</v>
      </c>
      <c r="P13" s="11">
        <f t="shared" si="5"/>
        <v>1.3605594197410333</v>
      </c>
      <c r="Q13" s="21">
        <f t="shared" si="6"/>
        <v>0.1230588201092242</v>
      </c>
      <c r="R13" s="28"/>
      <c r="S13" s="111">
        <v>854.78407640494572</v>
      </c>
      <c r="T13" s="112">
        <v>652.77180368055554</v>
      </c>
      <c r="U13" s="112">
        <v>838.002317608108</v>
      </c>
      <c r="V13" s="11">
        <f t="shared" si="7"/>
        <v>1.0200259097668578</v>
      </c>
      <c r="W13" s="21">
        <f t="shared" si="8"/>
        <v>0.3094684414758333</v>
      </c>
      <c r="X13" s="111">
        <v>59.02859421621622</v>
      </c>
      <c r="Y13" s="112">
        <v>50.625567805555562</v>
      </c>
      <c r="Z13" s="112">
        <v>78.735166554054061</v>
      </c>
      <c r="AA13" s="11">
        <f t="shared" si="9"/>
        <v>0.74971066677926335</v>
      </c>
      <c r="AB13" s="21">
        <f t="shared" si="10"/>
        <v>0.16598384521701148</v>
      </c>
    </row>
    <row r="14" spans="2:28" s="2" customFormat="1" ht="15.75" thickTop="1">
      <c r="B14" s="68" t="s">
        <v>7</v>
      </c>
      <c r="C14" s="115">
        <f>SUM(C7:C13)-1</f>
        <v>1925604.0116669664</v>
      </c>
      <c r="D14" s="116">
        <f>SUM(D7:D13)</f>
        <v>1794181.1175063639</v>
      </c>
      <c r="E14" s="116">
        <f>SUM(E7:E13)</f>
        <v>1926469.0207389998</v>
      </c>
      <c r="F14" s="22">
        <f t="shared" si="0"/>
        <v>0.99955098729192038</v>
      </c>
      <c r="G14" s="23">
        <f t="shared" si="1"/>
        <v>7.3249513596074456E-2</v>
      </c>
      <c r="H14" s="115">
        <f>SUM(H7:H13)</f>
        <v>229673.73429300002</v>
      </c>
      <c r="I14" s="116">
        <f>SUM(I7:I13)</f>
        <v>215161.80837799999</v>
      </c>
      <c r="J14" s="116">
        <f>SUM(J7:J13)</f>
        <v>227063.62587499997</v>
      </c>
      <c r="K14" s="22">
        <f t="shared" si="2"/>
        <v>1.0114950530184739</v>
      </c>
      <c r="L14" s="23">
        <f t="shared" si="3"/>
        <v>6.7446569743944584E-2</v>
      </c>
      <c r="M14" s="44">
        <f t="shared" si="4"/>
        <v>8.3840845693327282</v>
      </c>
      <c r="N14" s="45">
        <f t="shared" si="4"/>
        <v>8.3387527323358217</v>
      </c>
      <c r="O14" s="45">
        <f t="shared" si="4"/>
        <v>8.4842696108426185</v>
      </c>
      <c r="P14" s="22">
        <f t="shared" si="5"/>
        <v>0.9881916716340724</v>
      </c>
      <c r="Q14" s="23">
        <f t="shared" si="6"/>
        <v>5.4362850718812084E-3</v>
      </c>
      <c r="R14" s="70"/>
      <c r="S14" s="117">
        <v>26021.675833337384</v>
      </c>
      <c r="T14" s="117">
        <v>24919.182187588387</v>
      </c>
      <c r="U14" s="117">
        <v>26033.365145121621</v>
      </c>
      <c r="V14" s="22">
        <f t="shared" si="7"/>
        <v>0.99955098729192038</v>
      </c>
      <c r="W14" s="23">
        <f t="shared" si="8"/>
        <v>4.4242769985369801E-2</v>
      </c>
      <c r="X14" s="117">
        <v>3103.699112067568</v>
      </c>
      <c r="Y14" s="117">
        <v>2988.3584496944441</v>
      </c>
      <c r="Z14" s="117">
        <v>3068.4273766891888</v>
      </c>
      <c r="AA14" s="22">
        <f t="shared" si="9"/>
        <v>1.0114950530184739</v>
      </c>
      <c r="AB14" s="23">
        <f t="shared" si="10"/>
        <v>3.8596662453567854E-2</v>
      </c>
    </row>
    <row r="16" spans="2:28">
      <c r="B16" s="55" t="s">
        <v>39</v>
      </c>
      <c r="C16" s="56" t="s">
        <v>33</v>
      </c>
      <c r="D16" s="57"/>
      <c r="E16" s="57"/>
      <c r="F16" s="57"/>
      <c r="G16" s="58"/>
      <c r="H16" s="56" t="s">
        <v>26</v>
      </c>
      <c r="I16" s="57"/>
      <c r="J16" s="57"/>
      <c r="K16" s="57"/>
      <c r="L16" s="58"/>
      <c r="M16" s="56" t="s">
        <v>34</v>
      </c>
      <c r="N16" s="16"/>
      <c r="O16" s="16"/>
      <c r="P16" s="16"/>
      <c r="Q16" s="17"/>
      <c r="R16" s="70"/>
      <c r="S16" s="59" t="s">
        <v>28</v>
      </c>
      <c r="T16" s="57"/>
      <c r="U16" s="57"/>
      <c r="V16" s="57"/>
      <c r="W16" s="58"/>
      <c r="X16" s="56" t="s">
        <v>29</v>
      </c>
      <c r="Y16" s="57"/>
      <c r="Z16" s="57"/>
      <c r="AA16" s="57"/>
      <c r="AB16" s="58"/>
    </row>
    <row r="17" spans="2:28" s="6" customFormat="1" ht="12.75">
      <c r="B17" s="60" t="s">
        <v>9</v>
      </c>
      <c r="C17" s="61">
        <v>2014</v>
      </c>
      <c r="D17" s="62">
        <v>2013</v>
      </c>
      <c r="E17" s="62" t="s">
        <v>42</v>
      </c>
      <c r="F17" s="62" t="s">
        <v>30</v>
      </c>
      <c r="G17" s="63" t="s">
        <v>31</v>
      </c>
      <c r="H17" s="61">
        <v>2014</v>
      </c>
      <c r="I17" s="62">
        <v>2013</v>
      </c>
      <c r="J17" s="62" t="s">
        <v>42</v>
      </c>
      <c r="K17" s="62" t="s">
        <v>30</v>
      </c>
      <c r="L17" s="63" t="s">
        <v>31</v>
      </c>
      <c r="M17" s="61">
        <v>2014</v>
      </c>
      <c r="N17" s="62">
        <v>2013</v>
      </c>
      <c r="O17" s="62" t="s">
        <v>42</v>
      </c>
      <c r="P17" s="62" t="s">
        <v>30</v>
      </c>
      <c r="Q17" s="63" t="s">
        <v>31</v>
      </c>
      <c r="R17" s="70"/>
      <c r="S17" s="61">
        <v>2014</v>
      </c>
      <c r="T17" s="62">
        <v>2013</v>
      </c>
      <c r="U17" s="62" t="s">
        <v>42</v>
      </c>
      <c r="V17" s="62" t="s">
        <v>30</v>
      </c>
      <c r="W17" s="63" t="s">
        <v>31</v>
      </c>
      <c r="X17" s="61">
        <v>2014</v>
      </c>
      <c r="Y17" s="62">
        <v>2013</v>
      </c>
      <c r="Z17" s="62" t="s">
        <v>42</v>
      </c>
      <c r="AA17" s="62" t="s">
        <v>30</v>
      </c>
      <c r="AB17" s="63" t="s">
        <v>31</v>
      </c>
    </row>
    <row r="18" spans="2:28">
      <c r="B18" s="64" t="s">
        <v>5</v>
      </c>
      <c r="C18" s="111">
        <v>29435.02103</v>
      </c>
      <c r="D18" s="110">
        <v>19599.015694999998</v>
      </c>
      <c r="E18" s="112">
        <v>18600.185121999999</v>
      </c>
      <c r="F18" s="12">
        <f t="shared" ref="F18:F25" si="11">IF(E184,"NA",IF(ISERROR(C18/E18),"NA",IF((C18/E18)&gt;200%,"NA",IF((C18/E18)&lt;-200%,"NA",(C18/E18)))))</f>
        <v>1.5825122619443572</v>
      </c>
      <c r="G18" s="20">
        <f t="shared" ref="G18:G25" si="12">IF(D18=0,"NA",IF(ISERROR(C18/D18-1),"NA",IF((C18/D18-1)&gt;200%,"NA",IF((C18/D18-1)&lt;-200%,"NA",(C18/D18-1)))))</f>
        <v>0.50186221022871647</v>
      </c>
      <c r="H18" s="111">
        <v>9031.6651900000015</v>
      </c>
      <c r="I18" s="112">
        <v>7170.3793290000003</v>
      </c>
      <c r="J18" s="112">
        <v>14.015450000000001</v>
      </c>
      <c r="K18" s="97" t="str">
        <f t="shared" ref="K18:K25" si="13">IF(J184,"NA",IF(ISERROR(H18/J18),"NA",IF((H18/J18)&gt;200%,"NA",IF((H18/J18)&lt;-200%,"NA",(H18/J18)))))</f>
        <v>NA</v>
      </c>
      <c r="L18" s="20">
        <f t="shared" ref="L18:L25" si="14">IF(I18=0,"NA",IF(ISERROR(H18/I18-1),"NA",IF((H18/I18-1)&gt;200%,"NA",IF((H18/I18-1)&lt;-200%,"NA",(H18/I18-1)))))</f>
        <v>0.25957983191658851</v>
      </c>
      <c r="M18" s="40">
        <f t="shared" ref="M18:O25" si="15">IF(ISERROR(C18/H18),"NA",(C18/H18))</f>
        <v>3.2590912540237769</v>
      </c>
      <c r="N18" s="41">
        <f t="shared" si="15"/>
        <v>2.7333303854279252</v>
      </c>
      <c r="O18" s="153">
        <f t="shared" si="15"/>
        <v>1327.1200797691117</v>
      </c>
      <c r="P18" s="97">
        <f t="shared" ref="P18:P25" si="16">IF(O174,"NA",IF(ISERROR(M18/O18),"NA",IF((M18/O18)&gt;200%,"NA",IF((M18/O18)&lt;-200%,"NA",(M18/O18)))))</f>
        <v>2.455762145193963E-3</v>
      </c>
      <c r="Q18" s="20">
        <f t="shared" ref="Q18:Q25" si="17">IF(N18=0,"NA",IF(ISERROR(M18/N18-1),"NA",IF((M18/N18-1)&gt;200%,"NA",IF((M18/N18-1)&lt;-200%,"NA",(M18/N18-1)))))</f>
        <v>0.19235174474290262</v>
      </c>
      <c r="R18" s="26"/>
      <c r="S18" s="121">
        <v>397.77055445945945</v>
      </c>
      <c r="T18" s="122">
        <v>272.20855131944444</v>
      </c>
      <c r="U18" s="122">
        <v>251.35385299999999</v>
      </c>
      <c r="V18" s="12">
        <f t="shared" ref="V18:V25" si="18">IF(U184,"NA",IF(ISERROR(S18/U18),"NA",IF((S18/U18)&gt;200%,"NA",IF((S18/U18)&lt;-200%,"NA",(S18/U18)))))</f>
        <v>1.5825122619443572</v>
      </c>
      <c r="W18" s="20">
        <f t="shared" ref="W18:W25" si="19">IF(T18=0,"NA",IF(ISERROR(S18/T18-1),"NA",IF((S18/T18-1)&gt;200%,"NA",IF((S18/T18-1)&lt;-200%,"NA",(S18/T18-1)))))</f>
        <v>0.4612713396819943</v>
      </c>
      <c r="X18" s="121">
        <v>122.04952959459462</v>
      </c>
      <c r="Y18" s="122">
        <v>99.588601791666676</v>
      </c>
      <c r="Z18" s="122">
        <v>0.18939797297297298</v>
      </c>
      <c r="AA18" s="97" t="str">
        <f t="shared" ref="AA18:AA25" si="20">IF(Z184,"NA",IF(ISERROR(X18/Z18),"NA",IF((X18/Z18)&gt;200%,"NA",IF((X18/Z18)&lt;-200%,"NA",(X18/Z18)))))</f>
        <v>NA</v>
      </c>
      <c r="AB18" s="20">
        <f t="shared" ref="AB18:AB25" si="21">IF(Y18=0,"NA",IF(ISERROR(X18/Y18-1),"NA",IF((X18/Y18-1)&gt;200%,"NA",IF((X18/Y18-1)&lt;-200%,"NA",(X18/Y18-1)))))</f>
        <v>0.22553713375668072</v>
      </c>
    </row>
    <row r="19" spans="2:28">
      <c r="B19" s="64" t="s">
        <v>0</v>
      </c>
      <c r="C19" s="111">
        <v>11210.676197999999</v>
      </c>
      <c r="D19" s="112">
        <v>10515.673642</v>
      </c>
      <c r="E19" s="112">
        <v>9718.1894749999992</v>
      </c>
      <c r="F19" s="12">
        <f t="shared" si="11"/>
        <v>1.1535766231806259</v>
      </c>
      <c r="G19" s="20">
        <f t="shared" si="12"/>
        <v>6.6092062159872844E-2</v>
      </c>
      <c r="H19" s="111">
        <v>23467.755795999998</v>
      </c>
      <c r="I19" s="112">
        <v>20999.342411000001</v>
      </c>
      <c r="J19" s="112">
        <v>19656.062610000004</v>
      </c>
      <c r="K19" s="12">
        <f t="shared" si="13"/>
        <v>1.1939194670686895</v>
      </c>
      <c r="L19" s="20">
        <f t="shared" si="14"/>
        <v>0.11754717536807147</v>
      </c>
      <c r="M19" s="40">
        <f t="shared" si="15"/>
        <v>0.47770550773801823</v>
      </c>
      <c r="N19" s="65">
        <f t="shared" si="15"/>
        <v>0.50076204464819896</v>
      </c>
      <c r="O19" s="41">
        <f t="shared" si="15"/>
        <v>0.49441180911053256</v>
      </c>
      <c r="P19" s="12">
        <f t="shared" si="16"/>
        <v>0.96620974445863328</v>
      </c>
      <c r="Q19" s="20">
        <f t="shared" si="17"/>
        <v>-4.6042900328795211E-2</v>
      </c>
      <c r="R19" s="26"/>
      <c r="S19" s="121">
        <v>151.4956242972973</v>
      </c>
      <c r="T19" s="122">
        <v>146.05102280555556</v>
      </c>
      <c r="U19" s="122">
        <v>131.32688479729728</v>
      </c>
      <c r="V19" s="12">
        <f t="shared" si="18"/>
        <v>1.1535766231806261</v>
      </c>
      <c r="W19" s="20">
        <f t="shared" si="19"/>
        <v>3.7278763182578833E-2</v>
      </c>
      <c r="X19" s="121">
        <v>317.13183508108102</v>
      </c>
      <c r="Y19" s="122">
        <v>291.65753348611111</v>
      </c>
      <c r="Z19" s="122">
        <v>265.62246770270275</v>
      </c>
      <c r="AA19" s="12">
        <f t="shared" si="20"/>
        <v>1.1939194670686895</v>
      </c>
      <c r="AB19" s="20">
        <f t="shared" si="21"/>
        <v>8.7343197655420868E-2</v>
      </c>
    </row>
    <row r="20" spans="2:28">
      <c r="B20" s="64" t="s">
        <v>4</v>
      </c>
      <c r="C20" s="111">
        <v>165.833575</v>
      </c>
      <c r="D20" s="112">
        <v>545.11017900000002</v>
      </c>
      <c r="E20" s="112">
        <v>0</v>
      </c>
      <c r="F20" s="97" t="str">
        <f t="shared" si="11"/>
        <v>NA</v>
      </c>
      <c r="G20" s="96">
        <f t="shared" si="12"/>
        <v>-0.69577971318712062</v>
      </c>
      <c r="H20" s="111">
        <v>1941.0360000000001</v>
      </c>
      <c r="I20" s="112">
        <v>2043.3556000000001</v>
      </c>
      <c r="J20" s="112">
        <v>0</v>
      </c>
      <c r="K20" s="97" t="str">
        <f t="shared" si="13"/>
        <v>NA</v>
      </c>
      <c r="L20" s="20">
        <f t="shared" si="14"/>
        <v>-5.0074299353475293E-2</v>
      </c>
      <c r="M20" s="40">
        <f t="shared" si="15"/>
        <v>8.5435599854922828E-2</v>
      </c>
      <c r="N20" s="65">
        <f t="shared" si="15"/>
        <v>0.26677205817724531</v>
      </c>
      <c r="O20" s="104" t="str">
        <f t="shared" si="15"/>
        <v>NA</v>
      </c>
      <c r="P20" s="97" t="str">
        <f t="shared" si="16"/>
        <v>NA</v>
      </c>
      <c r="Q20" s="96">
        <f t="shared" si="17"/>
        <v>-0.67974307189938621</v>
      </c>
      <c r="R20" s="26"/>
      <c r="S20" s="121">
        <v>2.2409942567567569</v>
      </c>
      <c r="T20" s="122">
        <v>7.5709747083333339</v>
      </c>
      <c r="U20" s="122">
        <v>0</v>
      </c>
      <c r="V20" s="97" t="str">
        <f t="shared" si="18"/>
        <v>NA</v>
      </c>
      <c r="W20" s="96">
        <f t="shared" si="19"/>
        <v>-0.70400188310098222</v>
      </c>
      <c r="X20" s="121">
        <v>26.230216216216217</v>
      </c>
      <c r="Y20" s="122">
        <v>28.379938888888891</v>
      </c>
      <c r="Z20" s="122">
        <v>0</v>
      </c>
      <c r="AA20" s="97" t="str">
        <f t="shared" si="20"/>
        <v>NA</v>
      </c>
      <c r="AB20" s="20">
        <f t="shared" si="21"/>
        <v>-7.5747966938516487E-2</v>
      </c>
    </row>
    <row r="21" spans="2:28">
      <c r="B21" s="64" t="s">
        <v>1</v>
      </c>
      <c r="C21" s="111">
        <v>200.54941400000001</v>
      </c>
      <c r="D21" s="112">
        <v>156.380787</v>
      </c>
      <c r="E21" s="112">
        <v>0</v>
      </c>
      <c r="F21" s="97" t="str">
        <f t="shared" si="11"/>
        <v>NA</v>
      </c>
      <c r="G21" s="96">
        <f t="shared" si="12"/>
        <v>0.28244279778435954</v>
      </c>
      <c r="H21" s="111">
        <v>457.77247400000005</v>
      </c>
      <c r="I21" s="112">
        <v>593.82989199999997</v>
      </c>
      <c r="J21" s="112">
        <v>0</v>
      </c>
      <c r="K21" s="97" t="str">
        <f t="shared" si="13"/>
        <v>NA</v>
      </c>
      <c r="L21" s="20">
        <f t="shared" si="14"/>
        <v>-0.22911850655035726</v>
      </c>
      <c r="M21" s="40">
        <f t="shared" si="15"/>
        <v>0.43809845587177004</v>
      </c>
      <c r="N21" s="65">
        <f t="shared" si="15"/>
        <v>0.26334273351129989</v>
      </c>
      <c r="O21" s="104" t="str">
        <f t="shared" si="15"/>
        <v>NA</v>
      </c>
      <c r="P21" s="97" t="str">
        <f t="shared" si="16"/>
        <v>NA</v>
      </c>
      <c r="Q21" s="96">
        <f t="shared" si="17"/>
        <v>0.66360563676981621</v>
      </c>
      <c r="R21" s="26"/>
      <c r="S21" s="121">
        <v>2.7101272162162164</v>
      </c>
      <c r="T21" s="122">
        <v>2.171955375</v>
      </c>
      <c r="U21" s="122">
        <v>0</v>
      </c>
      <c r="V21" s="97" t="str">
        <f t="shared" si="18"/>
        <v>NA</v>
      </c>
      <c r="W21" s="96">
        <f t="shared" si="19"/>
        <v>0.24778218162802568</v>
      </c>
      <c r="X21" s="121">
        <v>6.1861145135135143</v>
      </c>
      <c r="Y21" s="122">
        <v>8.2476373888888883</v>
      </c>
      <c r="Z21" s="122">
        <v>0</v>
      </c>
      <c r="AA21" s="97" t="str">
        <f t="shared" si="20"/>
        <v>NA</v>
      </c>
      <c r="AB21" s="20">
        <f t="shared" si="21"/>
        <v>-0.24995314150845571</v>
      </c>
    </row>
    <row r="22" spans="2:28">
      <c r="B22" s="64" t="s">
        <v>2</v>
      </c>
      <c r="C22" s="111">
        <v>25.723531999999999</v>
      </c>
      <c r="D22" s="112">
        <v>130.59329500000001</v>
      </c>
      <c r="E22" s="112">
        <v>0</v>
      </c>
      <c r="F22" s="97" t="str">
        <f t="shared" si="11"/>
        <v>NA</v>
      </c>
      <c r="G22" s="96">
        <f t="shared" si="12"/>
        <v>-0.80302563006776118</v>
      </c>
      <c r="H22" s="111">
        <v>237.38165100000001</v>
      </c>
      <c r="I22" s="112">
        <v>142.57240999999996</v>
      </c>
      <c r="J22" s="112">
        <v>0</v>
      </c>
      <c r="K22" s="97" t="str">
        <f t="shared" si="13"/>
        <v>NA</v>
      </c>
      <c r="L22" s="20">
        <f t="shared" si="14"/>
        <v>0.66499009871545312</v>
      </c>
      <c r="M22" s="40">
        <f t="shared" si="15"/>
        <v>0.10836360726128742</v>
      </c>
      <c r="N22" s="65">
        <f t="shared" si="15"/>
        <v>0.91597872968549843</v>
      </c>
      <c r="O22" s="104" t="str">
        <f t="shared" si="15"/>
        <v>NA</v>
      </c>
      <c r="P22" s="97" t="str">
        <f t="shared" si="16"/>
        <v>NA</v>
      </c>
      <c r="Q22" s="20">
        <f t="shared" si="17"/>
        <v>-0.88169637159752157</v>
      </c>
      <c r="R22" s="26"/>
      <c r="S22" s="121">
        <v>0.34761529729729729</v>
      </c>
      <c r="T22" s="122">
        <v>1.8137957638888891</v>
      </c>
      <c r="U22" s="122">
        <v>0</v>
      </c>
      <c r="V22" s="97" t="str">
        <f t="shared" si="18"/>
        <v>NA</v>
      </c>
      <c r="W22" s="20">
        <f t="shared" si="19"/>
        <v>-0.80834926168755139</v>
      </c>
      <c r="X22" s="121">
        <v>3.2078601486486487</v>
      </c>
      <c r="Y22" s="122">
        <v>1.9801723611111106</v>
      </c>
      <c r="Z22" s="122">
        <v>0</v>
      </c>
      <c r="AA22" s="97" t="str">
        <f t="shared" si="20"/>
        <v>NA</v>
      </c>
      <c r="AB22" s="20">
        <f t="shared" si="21"/>
        <v>0.61999036631773818</v>
      </c>
    </row>
    <row r="23" spans="2:28" ht="15.75" thickBot="1">
      <c r="B23" s="105" t="s">
        <v>3</v>
      </c>
      <c r="C23" s="113">
        <v>5786.4544880000003</v>
      </c>
      <c r="D23" s="114">
        <v>5741.5513060000003</v>
      </c>
      <c r="E23" s="114">
        <v>5910.1705309999998</v>
      </c>
      <c r="F23" s="11">
        <f t="shared" si="11"/>
        <v>0.97906726339771677</v>
      </c>
      <c r="G23" s="21">
        <f t="shared" si="12"/>
        <v>7.8207403551502352E-3</v>
      </c>
      <c r="H23" s="113">
        <v>10929.792150000001</v>
      </c>
      <c r="I23" s="114">
        <v>11909.865</v>
      </c>
      <c r="J23" s="114">
        <v>12059.966440000002</v>
      </c>
      <c r="K23" s="11">
        <f t="shared" si="13"/>
        <v>0.90628711152532848</v>
      </c>
      <c r="L23" s="21">
        <f t="shared" si="14"/>
        <v>-8.2290844606550895E-2</v>
      </c>
      <c r="M23" s="42">
        <f t="shared" si="15"/>
        <v>0.52942035937984422</v>
      </c>
      <c r="N23" s="67">
        <f t="shared" si="15"/>
        <v>0.4820836597224234</v>
      </c>
      <c r="O23" s="43">
        <f t="shared" si="15"/>
        <v>0.49006525518988087</v>
      </c>
      <c r="P23" s="11">
        <f t="shared" si="16"/>
        <v>1.0803058445241436</v>
      </c>
      <c r="Q23" s="21">
        <f t="shared" si="17"/>
        <v>9.8191877494202107E-2</v>
      </c>
      <c r="R23" s="26"/>
      <c r="S23" s="121">
        <v>78.195330918918927</v>
      </c>
      <c r="T23" s="122">
        <v>79.743768138888896</v>
      </c>
      <c r="U23" s="122">
        <v>79.867169337837836</v>
      </c>
      <c r="V23" s="11">
        <f t="shared" si="18"/>
        <v>0.97906726339771677</v>
      </c>
      <c r="W23" s="21">
        <f t="shared" si="19"/>
        <v>-1.941765803282669E-2</v>
      </c>
      <c r="X23" s="124">
        <v>147.69989391891895</v>
      </c>
      <c r="Y23" s="125">
        <v>165.41479166666667</v>
      </c>
      <c r="Z23" s="125">
        <v>162.97251945945948</v>
      </c>
      <c r="AA23" s="11">
        <f t="shared" si="20"/>
        <v>0.9062871115253287</v>
      </c>
      <c r="AB23" s="21">
        <f t="shared" si="21"/>
        <v>-0.10709379475231973</v>
      </c>
    </row>
    <row r="24" spans="2:28" ht="16.5" hidden="1" thickTop="1" thickBot="1">
      <c r="B24" s="66" t="s">
        <v>6</v>
      </c>
      <c r="C24" s="113">
        <v>0</v>
      </c>
      <c r="D24" s="114">
        <v>0</v>
      </c>
      <c r="E24" s="114">
        <v>0</v>
      </c>
      <c r="F24" s="11" t="str">
        <f t="shared" si="11"/>
        <v>NA</v>
      </c>
      <c r="G24" s="21" t="str">
        <f t="shared" si="12"/>
        <v>NA</v>
      </c>
      <c r="H24" s="113">
        <v>0</v>
      </c>
      <c r="I24" s="114">
        <v>0</v>
      </c>
      <c r="J24" s="114">
        <v>0</v>
      </c>
      <c r="K24" s="11" t="str">
        <f t="shared" si="13"/>
        <v>NA</v>
      </c>
      <c r="L24" s="21" t="str">
        <f t="shared" si="14"/>
        <v>NA</v>
      </c>
      <c r="M24" s="42" t="str">
        <f t="shared" si="15"/>
        <v>NA</v>
      </c>
      <c r="N24" s="67" t="str">
        <f t="shared" si="15"/>
        <v>NA</v>
      </c>
      <c r="O24" s="43" t="str">
        <f t="shared" si="15"/>
        <v>NA</v>
      </c>
      <c r="P24" s="11" t="str">
        <f t="shared" si="16"/>
        <v>NA</v>
      </c>
      <c r="Q24" s="21" t="str">
        <f t="shared" si="17"/>
        <v>NA</v>
      </c>
      <c r="R24" s="28"/>
      <c r="S24" s="121">
        <v>0</v>
      </c>
      <c r="T24" s="122">
        <v>0</v>
      </c>
      <c r="U24" s="122">
        <v>0</v>
      </c>
      <c r="V24" s="11" t="str">
        <f t="shared" si="18"/>
        <v>NA</v>
      </c>
      <c r="W24" s="21" t="str">
        <f t="shared" si="19"/>
        <v>NA</v>
      </c>
      <c r="X24" s="121">
        <v>0</v>
      </c>
      <c r="Y24" s="122">
        <v>0</v>
      </c>
      <c r="Z24" s="122">
        <v>0</v>
      </c>
      <c r="AA24" s="11" t="str">
        <f t="shared" si="20"/>
        <v>NA</v>
      </c>
      <c r="AB24" s="21" t="str">
        <f t="shared" si="21"/>
        <v>NA</v>
      </c>
    </row>
    <row r="25" spans="2:28" s="2" customFormat="1" ht="15.75" thickTop="1">
      <c r="B25" s="68" t="s">
        <v>7</v>
      </c>
      <c r="C25" s="115">
        <f>SUM(C18:C24)</f>
        <v>46824.258237000002</v>
      </c>
      <c r="D25" s="116">
        <f>SUM(D18:D24)</f>
        <v>36688.324903999994</v>
      </c>
      <c r="E25" s="116">
        <f>SUM(E18:E24)</f>
        <v>34228.545127999998</v>
      </c>
      <c r="F25" s="22">
        <f t="shared" si="11"/>
        <v>1.3679885622335821</v>
      </c>
      <c r="G25" s="23">
        <f t="shared" si="12"/>
        <v>0.27627135770090505</v>
      </c>
      <c r="H25" s="115">
        <f>SUM(H18:H24)</f>
        <v>46065.403260999999</v>
      </c>
      <c r="I25" s="116">
        <f>SUM(I18:I24)</f>
        <v>42859.344642000004</v>
      </c>
      <c r="J25" s="116">
        <f>SUM(J18:J24)</f>
        <v>31730.044500000004</v>
      </c>
      <c r="K25" s="98">
        <f t="shared" si="13"/>
        <v>1.4517913222907706</v>
      </c>
      <c r="L25" s="23">
        <f t="shared" si="14"/>
        <v>7.4804191379497231E-2</v>
      </c>
      <c r="M25" s="44">
        <f t="shared" si="15"/>
        <v>1.016473425223273</v>
      </c>
      <c r="N25" s="45">
        <f t="shared" si="15"/>
        <v>0.85601693657367028</v>
      </c>
      <c r="O25" s="45">
        <f t="shared" si="15"/>
        <v>1.0787424243290926</v>
      </c>
      <c r="P25" s="22">
        <f t="shared" si="16"/>
        <v>0.94227630461039213</v>
      </c>
      <c r="Q25" s="23">
        <f t="shared" si="17"/>
        <v>0.18744546024036945</v>
      </c>
      <c r="R25" s="70"/>
      <c r="S25" s="123">
        <v>632.760246445946</v>
      </c>
      <c r="T25" s="123">
        <v>509.56006811111104</v>
      </c>
      <c r="U25" s="123">
        <v>462.54790713513512</v>
      </c>
      <c r="V25" s="22">
        <f t="shared" si="18"/>
        <v>1.3679885622335821</v>
      </c>
      <c r="W25" s="23">
        <f t="shared" si="19"/>
        <v>0.24177753722250239</v>
      </c>
      <c r="X25" s="123">
        <v>622.50544947297294</v>
      </c>
      <c r="Y25" s="123">
        <v>595.26867558333333</v>
      </c>
      <c r="Z25" s="123">
        <v>428.78438513513521</v>
      </c>
      <c r="AA25" s="98">
        <f t="shared" si="20"/>
        <v>1.4517913222907706</v>
      </c>
      <c r="AB25" s="23">
        <f t="shared" si="21"/>
        <v>4.5755429450321738E-2</v>
      </c>
    </row>
    <row r="27" spans="2:28">
      <c r="B27" s="73" t="s">
        <v>40</v>
      </c>
      <c r="C27" s="74" t="s">
        <v>33</v>
      </c>
      <c r="D27" s="75"/>
      <c r="E27" s="75"/>
      <c r="F27" s="75"/>
      <c r="G27" s="76"/>
      <c r="H27" s="74" t="s">
        <v>26</v>
      </c>
      <c r="I27" s="75"/>
      <c r="J27" s="75"/>
      <c r="K27" s="75"/>
      <c r="L27" s="76"/>
      <c r="M27" s="74" t="s">
        <v>34</v>
      </c>
      <c r="N27" s="51"/>
      <c r="O27" s="51"/>
      <c r="P27" s="51"/>
      <c r="Q27" s="52"/>
      <c r="R27" s="70"/>
      <c r="S27" s="77" t="s">
        <v>28</v>
      </c>
      <c r="T27" s="75"/>
      <c r="U27" s="75"/>
      <c r="V27" s="75"/>
      <c r="W27" s="76"/>
      <c r="X27" s="74" t="s">
        <v>29</v>
      </c>
      <c r="Y27" s="75"/>
      <c r="Z27" s="75"/>
      <c r="AA27" s="75"/>
      <c r="AB27" s="76"/>
    </row>
    <row r="28" spans="2:28" s="6" customFormat="1" ht="12.75">
      <c r="B28" s="78" t="s">
        <v>9</v>
      </c>
      <c r="C28" s="79">
        <v>2014</v>
      </c>
      <c r="D28" s="80">
        <v>2013</v>
      </c>
      <c r="E28" s="80" t="s">
        <v>42</v>
      </c>
      <c r="F28" s="80" t="s">
        <v>30</v>
      </c>
      <c r="G28" s="81" t="s">
        <v>31</v>
      </c>
      <c r="H28" s="79">
        <v>2014</v>
      </c>
      <c r="I28" s="80">
        <v>2013</v>
      </c>
      <c r="J28" s="80" t="s">
        <v>42</v>
      </c>
      <c r="K28" s="80" t="s">
        <v>30</v>
      </c>
      <c r="L28" s="81" t="s">
        <v>31</v>
      </c>
      <c r="M28" s="79">
        <v>2014</v>
      </c>
      <c r="N28" s="80">
        <v>2013</v>
      </c>
      <c r="O28" s="80" t="s">
        <v>42</v>
      </c>
      <c r="P28" s="80" t="s">
        <v>30</v>
      </c>
      <c r="Q28" s="81" t="s">
        <v>31</v>
      </c>
      <c r="R28" s="70"/>
      <c r="S28" s="79">
        <v>2014</v>
      </c>
      <c r="T28" s="80">
        <v>2013</v>
      </c>
      <c r="U28" s="80" t="s">
        <v>42</v>
      </c>
      <c r="V28" s="80" t="s">
        <v>30</v>
      </c>
      <c r="W28" s="81" t="s">
        <v>31</v>
      </c>
      <c r="X28" s="79">
        <v>2014</v>
      </c>
      <c r="Y28" s="80">
        <v>2013</v>
      </c>
      <c r="Z28" s="80" t="s">
        <v>42</v>
      </c>
      <c r="AA28" s="80" t="s">
        <v>30</v>
      </c>
      <c r="AB28" s="81" t="s">
        <v>31</v>
      </c>
    </row>
    <row r="29" spans="2:28">
      <c r="B29" s="64" t="s">
        <v>5</v>
      </c>
      <c r="C29" s="111">
        <f>C7+C18</f>
        <v>681715.88069200015</v>
      </c>
      <c r="D29" s="112">
        <f t="shared" ref="D29:E29" si="22">D7+D18</f>
        <v>617436.12285000004</v>
      </c>
      <c r="E29" s="112">
        <f t="shared" si="22"/>
        <v>653835.43548900005</v>
      </c>
      <c r="F29" s="12">
        <f t="shared" ref="F29:F36" si="23">IF(E195,"NA",IF(ISERROR(C29/E29),"NA",IF((C29/E29)&gt;200%,"NA",IF((C29/E29)&lt;-200%,"NA",(C29/E29)))))</f>
        <v>1.0426413799095311</v>
      </c>
      <c r="G29" s="20">
        <f t="shared" ref="G29:G36" si="24">IF(D29=0,"NA",IF(ISERROR(C29/D29-1),"NA",IF((C29/D29-1)&gt;200%,"NA",IF((C29/D29-1)&lt;-200%,"NA",(C29/D29-1)))))</f>
        <v>0.10410754321482463</v>
      </c>
      <c r="H29" s="111">
        <f t="shared" ref="H29:J35" si="25">H7+H18</f>
        <v>73059.579330000008</v>
      </c>
      <c r="I29" s="112">
        <f t="shared" si="25"/>
        <v>67346.557692000002</v>
      </c>
      <c r="J29" s="112">
        <f t="shared" si="25"/>
        <v>62091.041279999983</v>
      </c>
      <c r="K29" s="12">
        <f t="shared" ref="K29:K36" si="26">IF(J195,"NA",IF(ISERROR(H29/J29),"NA",IF((H29/J29)&gt;200%,"NA",IF((H29/J29)&lt;-200%,"NA",(H29/J29)))))</f>
        <v>1.1766525061246329</v>
      </c>
      <c r="L29" s="20">
        <f t="shared" ref="L29:L36" si="27">IF(I29=0,"NA",IF(ISERROR(H29/I29-1),"NA",IF((H29/I29-1)&gt;200%,"NA",IF((H29/I29-1)&lt;-200%,"NA",(H29/I29-1)))))</f>
        <v>8.4830195243648543E-2</v>
      </c>
      <c r="M29" s="40">
        <f t="shared" ref="M29:O36" si="28">IF(ISERROR(C29/H29),"NA",(C29/H29))</f>
        <v>9.3309581980041774</v>
      </c>
      <c r="N29" s="41">
        <f t="shared" si="28"/>
        <v>9.1680427925322814</v>
      </c>
      <c r="O29" s="41">
        <f t="shared" si="28"/>
        <v>10.530270100327753</v>
      </c>
      <c r="P29" s="12">
        <f t="shared" ref="P29:P36" si="29">IF(O185,"NA",IF(ISERROR(M29/O29),"NA",IF((M29/O29)&gt;200%,"NA",IF((M29/O29)&lt;-200%,"NA",(M29/O29)))))</f>
        <v>0.88610815383679031</v>
      </c>
      <c r="Q29" s="20">
        <f t="shared" ref="Q29:Q36" si="30">IF(N29=0,"NA",IF(ISERROR(M29/N29-1),"NA",IF((M29/N29-1)&gt;200%,"NA",IF((M29/N29-1)&lt;-200%,"NA",(M29/N29-1)))))</f>
        <v>1.7769922017008444E-2</v>
      </c>
      <c r="R29" s="26"/>
      <c r="S29" s="118">
        <v>9212.376766108111</v>
      </c>
      <c r="T29" s="119">
        <v>8575.501706250001</v>
      </c>
      <c r="U29" s="119">
        <v>8835.6139930945956</v>
      </c>
      <c r="V29" s="12">
        <f t="shared" ref="V29:V36" si="31">IF(U195,"NA",IF(ISERROR(S29/U29),"NA",IF((S29/U29)&gt;200%,"NA",IF((S29/U29)&lt;-200%,"NA",(S29/U29)))))</f>
        <v>1.0426413799095311</v>
      </c>
      <c r="W29" s="20">
        <f t="shared" ref="W29:W36" si="32">IF(T29=0,"NA",IF(ISERROR(S29/T29-1),"NA",IF((S29/T29-1)&gt;200%,"NA",IF((S29/T29-1)&lt;-200%,"NA",(S29/T29-1)))))</f>
        <v>7.4266798803613199E-2</v>
      </c>
      <c r="X29" s="118">
        <v>987.29161256756765</v>
      </c>
      <c r="Y29" s="119">
        <v>935.36885683333333</v>
      </c>
      <c r="Z29" s="119">
        <v>839.06812540540523</v>
      </c>
      <c r="AA29" s="12">
        <f t="shared" ref="AA29:AA36" si="33">IF(Z195,"NA",IF(ISERROR(X29/Z29),"NA",IF((X29/Z29)&gt;200%,"NA",IF((X29/Z29)&lt;-200%,"NA",(X29/Z29)))))</f>
        <v>1.1766525061246327</v>
      </c>
      <c r="AB29" s="20">
        <f t="shared" ref="AB29:AB36" si="34">IF(Y29=0,"NA",IF(ISERROR(X29/Y29-1),"NA",IF((X29/Y29-1)&gt;200%,"NA",IF((X29/Y29-1)&lt;-200%,"NA",(X29/Y29-1)))))</f>
        <v>5.5510460237063519E-2</v>
      </c>
    </row>
    <row r="30" spans="2:28">
      <c r="B30" s="64" t="s">
        <v>0</v>
      </c>
      <c r="C30" s="111">
        <f t="shared" ref="C30:E35" si="35">C8+C19</f>
        <v>319582.05305000005</v>
      </c>
      <c r="D30" s="112">
        <f t="shared" si="35"/>
        <v>292334.51405754301</v>
      </c>
      <c r="E30" s="112">
        <f t="shared" si="35"/>
        <v>317026.665133</v>
      </c>
      <c r="F30" s="12">
        <f t="shared" si="23"/>
        <v>1.0080604825967179</v>
      </c>
      <c r="G30" s="20">
        <f t="shared" si="24"/>
        <v>9.3206712455080165E-2</v>
      </c>
      <c r="H30" s="111">
        <f t="shared" si="25"/>
        <v>83308.676628999994</v>
      </c>
      <c r="I30" s="112">
        <f t="shared" si="25"/>
        <v>75932.917411999995</v>
      </c>
      <c r="J30" s="112">
        <f t="shared" si="25"/>
        <v>76911.048509999993</v>
      </c>
      <c r="K30" s="12">
        <f t="shared" si="26"/>
        <v>1.083182172690939</v>
      </c>
      <c r="L30" s="20">
        <f t="shared" si="27"/>
        <v>9.7135201285370121E-2</v>
      </c>
      <c r="M30" s="40">
        <f t="shared" si="28"/>
        <v>3.8361196694217155</v>
      </c>
      <c r="N30" s="65">
        <f t="shared" si="28"/>
        <v>3.8499049426928007</v>
      </c>
      <c r="O30" s="41">
        <f t="shared" si="28"/>
        <v>4.1219911998960734</v>
      </c>
      <c r="P30" s="12">
        <f t="shared" si="29"/>
        <v>0.93064722445754722</v>
      </c>
      <c r="Q30" s="20">
        <f t="shared" si="30"/>
        <v>-3.5806788677341661E-3</v>
      </c>
      <c r="R30" s="26"/>
      <c r="S30" s="118">
        <v>4318.6763925675677</v>
      </c>
      <c r="T30" s="119">
        <v>4060.2015841325419</v>
      </c>
      <c r="U30" s="119">
        <v>4284.1441234189188</v>
      </c>
      <c r="V30" s="12">
        <f t="shared" si="31"/>
        <v>1.0080604825967179</v>
      </c>
      <c r="W30" s="20">
        <f t="shared" si="32"/>
        <v>6.3660585091429356E-2</v>
      </c>
      <c r="X30" s="118">
        <v>1125.7929274189189</v>
      </c>
      <c r="Y30" s="119">
        <v>1054.6238529444445</v>
      </c>
      <c r="Z30" s="119">
        <v>1039.3384933783782</v>
      </c>
      <c r="AA30" s="12">
        <f t="shared" si="33"/>
        <v>1.0831821726909392</v>
      </c>
      <c r="AB30" s="20">
        <f t="shared" si="34"/>
        <v>6.7482898547927661E-2</v>
      </c>
    </row>
    <row r="31" spans="2:28">
      <c r="B31" s="64" t="s">
        <v>4</v>
      </c>
      <c r="C31" s="111">
        <f t="shared" si="35"/>
        <v>340910.74925200001</v>
      </c>
      <c r="D31" s="112">
        <f t="shared" si="35"/>
        <v>321039.04695982096</v>
      </c>
      <c r="E31" s="112">
        <f t="shared" si="35"/>
        <v>344284.811094</v>
      </c>
      <c r="F31" s="12">
        <f t="shared" si="23"/>
        <v>0.99019979466628638</v>
      </c>
      <c r="G31" s="20">
        <f t="shared" si="24"/>
        <v>6.1898085234055822E-2</v>
      </c>
      <c r="H31" s="111">
        <f t="shared" si="25"/>
        <v>28954.621221000001</v>
      </c>
      <c r="I31" s="112">
        <f t="shared" si="25"/>
        <v>27571.666601000001</v>
      </c>
      <c r="J31" s="112">
        <f t="shared" si="25"/>
        <v>27002.303479999995</v>
      </c>
      <c r="K31" s="12">
        <f t="shared" si="26"/>
        <v>1.0723018961121611</v>
      </c>
      <c r="L31" s="20">
        <f t="shared" si="27"/>
        <v>5.0158542826346242E-2</v>
      </c>
      <c r="M31" s="40">
        <f t="shared" si="28"/>
        <v>11.773966809993933</v>
      </c>
      <c r="N31" s="65">
        <f t="shared" si="28"/>
        <v>11.643802734368519</v>
      </c>
      <c r="O31" s="41">
        <f t="shared" si="28"/>
        <v>12.750201528140149</v>
      </c>
      <c r="P31" s="12">
        <f t="shared" si="29"/>
        <v>0.92343378134128851</v>
      </c>
      <c r="Q31" s="20">
        <f t="shared" si="30"/>
        <v>1.1178828652018913E-2</v>
      </c>
      <c r="R31" s="26"/>
      <c r="S31" s="118">
        <v>4606.9020169189189</v>
      </c>
      <c r="T31" s="119">
        <v>4458.8756522197355</v>
      </c>
      <c r="U31" s="119">
        <v>4652.4974472162166</v>
      </c>
      <c r="V31" s="12">
        <f t="shared" si="31"/>
        <v>0.99019979466628627</v>
      </c>
      <c r="W31" s="20">
        <f t="shared" si="32"/>
        <v>3.3198136984486704E-2</v>
      </c>
      <c r="X31" s="118">
        <v>391.27866514864866</v>
      </c>
      <c r="Y31" s="119">
        <v>382.93981390277781</v>
      </c>
      <c r="Z31" s="119">
        <v>364.89599297297292</v>
      </c>
      <c r="AA31" s="12">
        <f t="shared" si="33"/>
        <v>1.0723018961121611</v>
      </c>
      <c r="AB31" s="20">
        <f t="shared" si="34"/>
        <v>2.1775879506715334E-2</v>
      </c>
    </row>
    <row r="32" spans="2:28">
      <c r="B32" s="64" t="s">
        <v>1</v>
      </c>
      <c r="C32" s="111">
        <f t="shared" si="35"/>
        <v>245588.16510899999</v>
      </c>
      <c r="D32" s="112">
        <f t="shared" si="35"/>
        <v>254187.18248100003</v>
      </c>
      <c r="E32" s="112">
        <f t="shared" si="35"/>
        <v>260042.67021400001</v>
      </c>
      <c r="F32" s="12">
        <f t="shared" si="23"/>
        <v>0.94441487201656249</v>
      </c>
      <c r="G32" s="20">
        <f t="shared" si="24"/>
        <v>-3.3829468850746558E-2</v>
      </c>
      <c r="H32" s="111">
        <f t="shared" si="25"/>
        <v>14096.451896999999</v>
      </c>
      <c r="I32" s="112">
        <f t="shared" si="25"/>
        <v>14171.710675000002</v>
      </c>
      <c r="J32" s="112">
        <f t="shared" si="25"/>
        <v>14641.608649999996</v>
      </c>
      <c r="K32" s="12">
        <f t="shared" si="26"/>
        <v>0.96276660809398174</v>
      </c>
      <c r="L32" s="20">
        <f t="shared" si="27"/>
        <v>-5.3104935406821374E-3</v>
      </c>
      <c r="M32" s="40">
        <f t="shared" si="28"/>
        <v>17.421984404548351</v>
      </c>
      <c r="N32" s="65">
        <f t="shared" si="28"/>
        <v>17.936238490206122</v>
      </c>
      <c r="O32" s="41">
        <f t="shared" si="28"/>
        <v>17.760525938794306</v>
      </c>
      <c r="P32" s="12">
        <f t="shared" si="29"/>
        <v>0.98093854115510848</v>
      </c>
      <c r="Q32" s="20">
        <f t="shared" si="30"/>
        <v>-2.8671233711492716E-2</v>
      </c>
      <c r="R32" s="26"/>
      <c r="S32" s="118">
        <v>3318.7589879594593</v>
      </c>
      <c r="T32" s="119">
        <v>3530.3775344583337</v>
      </c>
      <c r="U32" s="119">
        <v>3514.090138027027</v>
      </c>
      <c r="V32" s="12">
        <f t="shared" si="31"/>
        <v>0.94441487201656249</v>
      </c>
      <c r="W32" s="20">
        <f t="shared" si="32"/>
        <v>-5.9942185908834489E-2</v>
      </c>
      <c r="X32" s="118">
        <v>190.49259320270269</v>
      </c>
      <c r="Y32" s="119">
        <v>196.8293149305556</v>
      </c>
      <c r="Z32" s="119">
        <v>197.85957635135131</v>
      </c>
      <c r="AA32" s="12">
        <f t="shared" si="33"/>
        <v>0.96276660809398174</v>
      </c>
      <c r="AB32" s="20">
        <f t="shared" si="34"/>
        <v>-3.2193993715258329E-2</v>
      </c>
    </row>
    <row r="33" spans="2:28">
      <c r="B33" s="64" t="s">
        <v>2</v>
      </c>
      <c r="C33" s="111">
        <f t="shared" si="35"/>
        <v>206634.14532900002</v>
      </c>
      <c r="D33" s="112">
        <f t="shared" si="35"/>
        <v>184842.195847</v>
      </c>
      <c r="E33" s="112">
        <f t="shared" si="35"/>
        <v>200910.60540100001</v>
      </c>
      <c r="F33" s="12">
        <f t="shared" si="23"/>
        <v>1.0284879930383781</v>
      </c>
      <c r="G33" s="20">
        <f t="shared" si="24"/>
        <v>0.11789488532173653</v>
      </c>
      <c r="H33" s="111">
        <f t="shared" si="25"/>
        <v>27934.245915</v>
      </c>
      <c r="I33" s="112">
        <f t="shared" si="25"/>
        <v>24644.219906999999</v>
      </c>
      <c r="J33" s="112">
        <f t="shared" si="25"/>
        <v>26137.794460000001</v>
      </c>
      <c r="K33" s="12">
        <f t="shared" si="26"/>
        <v>1.0687300322048672</v>
      </c>
      <c r="L33" s="20">
        <f t="shared" si="27"/>
        <v>0.13350091909646911</v>
      </c>
      <c r="M33" s="40">
        <f t="shared" si="28"/>
        <v>7.3971621055302084</v>
      </c>
      <c r="N33" s="65">
        <f t="shared" si="28"/>
        <v>7.5004279520528465</v>
      </c>
      <c r="O33" s="41">
        <f t="shared" si="28"/>
        <v>7.6865936683549849</v>
      </c>
      <c r="P33" s="12">
        <f t="shared" si="29"/>
        <v>0.96234592651666495</v>
      </c>
      <c r="Q33" s="20">
        <f t="shared" si="30"/>
        <v>-1.3767993930849598E-2</v>
      </c>
      <c r="R33" s="26"/>
      <c r="S33" s="118">
        <v>2792.353315256757</v>
      </c>
      <c r="T33" s="119">
        <v>2567.2527200972222</v>
      </c>
      <c r="U33" s="119">
        <v>2715.0081810945949</v>
      </c>
      <c r="V33" s="12">
        <f t="shared" si="31"/>
        <v>1.0284879930383779</v>
      </c>
      <c r="W33" s="20">
        <f t="shared" si="32"/>
        <v>8.7681510042770583E-2</v>
      </c>
      <c r="X33" s="118">
        <v>377.48980966216214</v>
      </c>
      <c r="Y33" s="119">
        <v>342.28083204166666</v>
      </c>
      <c r="Z33" s="119">
        <v>353.21343864864866</v>
      </c>
      <c r="AA33" s="12">
        <f t="shared" si="33"/>
        <v>1.0687300322048672</v>
      </c>
      <c r="AB33" s="20">
        <f t="shared" si="34"/>
        <v>0.1028657591208888</v>
      </c>
    </row>
    <row r="34" spans="2:28">
      <c r="B34" s="64" t="s">
        <v>3</v>
      </c>
      <c r="C34" s="111">
        <f t="shared" si="35"/>
        <v>114744.25481799999</v>
      </c>
      <c r="D34" s="112">
        <f t="shared" si="35"/>
        <v>114030.81035000001</v>
      </c>
      <c r="E34" s="112">
        <f t="shared" si="35"/>
        <v>122585.20703300001</v>
      </c>
      <c r="F34" s="12">
        <f t="shared" si="23"/>
        <v>0.93603671760419482</v>
      </c>
      <c r="G34" s="20">
        <f t="shared" si="24"/>
        <v>6.2565938609939753E-3</v>
      </c>
      <c r="H34" s="111">
        <f t="shared" si="25"/>
        <v>44017.446590000007</v>
      </c>
      <c r="I34" s="112">
        <f t="shared" si="25"/>
        <v>44709.039850999994</v>
      </c>
      <c r="J34" s="112">
        <f t="shared" si="25"/>
        <v>46183.471669999992</v>
      </c>
      <c r="K34" s="12">
        <f t="shared" si="26"/>
        <v>0.9530995613435661</v>
      </c>
      <c r="L34" s="20">
        <f t="shared" si="27"/>
        <v>-1.5468756728053923E-2</v>
      </c>
      <c r="M34" s="40">
        <f t="shared" si="28"/>
        <v>2.6067903458095607</v>
      </c>
      <c r="N34" s="65">
        <f t="shared" si="28"/>
        <v>2.5505090409014795</v>
      </c>
      <c r="O34" s="41">
        <f t="shared" si="28"/>
        <v>2.6543090547398003</v>
      </c>
      <c r="P34" s="12">
        <f t="shared" si="29"/>
        <v>0.98209752219871105</v>
      </c>
      <c r="Q34" s="20">
        <f t="shared" si="30"/>
        <v>2.2066694924629093E-2</v>
      </c>
      <c r="R34" s="26"/>
      <c r="S34" s="118">
        <v>1550.5980380810809</v>
      </c>
      <c r="T34" s="119">
        <v>1583.7612548611114</v>
      </c>
      <c r="U34" s="119">
        <v>1656.5568517972974</v>
      </c>
      <c r="V34" s="12">
        <f t="shared" si="31"/>
        <v>0.93603671760419482</v>
      </c>
      <c r="W34" s="20">
        <f t="shared" si="32"/>
        <v>-2.0939530297411357E-2</v>
      </c>
      <c r="X34" s="118">
        <v>594.83035932432438</v>
      </c>
      <c r="Y34" s="119">
        <v>620.95888681944439</v>
      </c>
      <c r="Z34" s="119">
        <v>624.10096851351341</v>
      </c>
      <c r="AA34" s="12">
        <f t="shared" si="33"/>
        <v>0.9530995613435661</v>
      </c>
      <c r="AB34" s="20">
        <f t="shared" si="34"/>
        <v>-4.2077709248917405E-2</v>
      </c>
    </row>
    <row r="35" spans="2:28" ht="15.75" thickBot="1">
      <c r="B35" s="66" t="s">
        <v>6</v>
      </c>
      <c r="C35" s="113">
        <f t="shared" si="35"/>
        <v>63254.021653965981</v>
      </c>
      <c r="D35" s="114">
        <f t="shared" si="35"/>
        <v>46999.569864999998</v>
      </c>
      <c r="E35" s="114">
        <f t="shared" si="35"/>
        <v>62012.17150299999</v>
      </c>
      <c r="F35" s="11">
        <f t="shared" si="23"/>
        <v>1.0200259097668578</v>
      </c>
      <c r="G35" s="21">
        <f t="shared" si="24"/>
        <v>0.34584256485016196</v>
      </c>
      <c r="H35" s="113">
        <f t="shared" si="25"/>
        <v>4368.1159720000005</v>
      </c>
      <c r="I35" s="114">
        <f t="shared" si="25"/>
        <v>3645.0408820000002</v>
      </c>
      <c r="J35" s="114">
        <f t="shared" si="25"/>
        <v>5826.402325</v>
      </c>
      <c r="K35" s="11">
        <f t="shared" si="26"/>
        <v>0.74971066677926335</v>
      </c>
      <c r="L35" s="21">
        <f t="shared" si="27"/>
        <v>0.19837228536192875</v>
      </c>
      <c r="M35" s="42">
        <f t="shared" si="28"/>
        <v>14.480847591828995</v>
      </c>
      <c r="N35" s="67">
        <f t="shared" si="28"/>
        <v>12.8941132312381</v>
      </c>
      <c r="O35" s="43">
        <f t="shared" si="28"/>
        <v>10.643304056933623</v>
      </c>
      <c r="P35" s="11">
        <f t="shared" si="29"/>
        <v>1.3605594197410333</v>
      </c>
      <c r="Q35" s="21">
        <f t="shared" si="30"/>
        <v>0.1230588201092242</v>
      </c>
      <c r="R35" s="28"/>
      <c r="S35" s="118">
        <v>854.78407640494572</v>
      </c>
      <c r="T35" s="119">
        <v>652.77180368055554</v>
      </c>
      <c r="U35" s="119">
        <v>838.002317608108</v>
      </c>
      <c r="V35" s="11">
        <f t="shared" si="31"/>
        <v>1.0200259097668578</v>
      </c>
      <c r="W35" s="21">
        <f t="shared" si="32"/>
        <v>0.3094684414758333</v>
      </c>
      <c r="X35" s="118">
        <v>59.02859421621622</v>
      </c>
      <c r="Y35" s="119">
        <v>50.625567805555562</v>
      </c>
      <c r="Z35" s="119">
        <v>78.735166554054061</v>
      </c>
      <c r="AA35" s="11">
        <f t="shared" si="33"/>
        <v>0.74971066677926335</v>
      </c>
      <c r="AB35" s="21">
        <f t="shared" si="34"/>
        <v>0.16598384521701148</v>
      </c>
    </row>
    <row r="36" spans="2:28" s="2" customFormat="1" ht="15.75" thickTop="1">
      <c r="B36" s="68" t="s">
        <v>7</v>
      </c>
      <c r="C36" s="115">
        <f>SUM(C29:C35)</f>
        <v>1972429.269903966</v>
      </c>
      <c r="D36" s="116">
        <f>SUM(D29:D35)</f>
        <v>1830869.4424103638</v>
      </c>
      <c r="E36" s="116">
        <f>SUM(E29:E35)</f>
        <v>1960697.565867</v>
      </c>
      <c r="F36" s="22">
        <f t="shared" si="23"/>
        <v>1.0059834337743865</v>
      </c>
      <c r="G36" s="23">
        <f t="shared" si="24"/>
        <v>7.7318362639357208E-2</v>
      </c>
      <c r="H36" s="115">
        <f>SUM(H29:H35)</f>
        <v>275739.13755400002</v>
      </c>
      <c r="I36" s="116">
        <f>SUM(I29:I35)</f>
        <v>258021.15302000003</v>
      </c>
      <c r="J36" s="116">
        <f>SUM(J29:J35)</f>
        <v>258793.67037499999</v>
      </c>
      <c r="K36" s="22">
        <f t="shared" si="26"/>
        <v>1.0654786771038316</v>
      </c>
      <c r="L36" s="23">
        <f t="shared" si="27"/>
        <v>6.8668728616318564E-2</v>
      </c>
      <c r="M36" s="44">
        <f t="shared" si="28"/>
        <v>7.1532437774368924</v>
      </c>
      <c r="N36" s="45">
        <f t="shared" si="28"/>
        <v>7.0958114130605692</v>
      </c>
      <c r="O36" s="45">
        <f t="shared" si="28"/>
        <v>7.5762964489273985</v>
      </c>
      <c r="P36" s="22">
        <f t="shared" si="29"/>
        <v>0.94416101926022189</v>
      </c>
      <c r="Q36" s="23">
        <f t="shared" si="30"/>
        <v>8.0938403000132553E-3</v>
      </c>
      <c r="R36" s="70"/>
      <c r="S36" s="120">
        <v>26654.449593296838</v>
      </c>
      <c r="T36" s="120">
        <v>25428.742255699497</v>
      </c>
      <c r="U36" s="120">
        <v>26495.913052256758</v>
      </c>
      <c r="V36" s="22">
        <f t="shared" si="31"/>
        <v>1.0059834337743865</v>
      </c>
      <c r="W36" s="23">
        <f t="shared" si="32"/>
        <v>4.8201650135590857E-2</v>
      </c>
      <c r="X36" s="120">
        <v>3726.2045615405409</v>
      </c>
      <c r="Y36" s="120">
        <v>3583.6271252777783</v>
      </c>
      <c r="Z36" s="120">
        <v>3497.2117618243242</v>
      </c>
      <c r="AA36" s="22">
        <f t="shared" si="33"/>
        <v>1.0654786771038316</v>
      </c>
      <c r="AB36" s="23">
        <f t="shared" si="34"/>
        <v>3.9785790005066657E-2</v>
      </c>
    </row>
    <row r="37" spans="2:28" s="2" customFormat="1">
      <c r="B37" s="69"/>
      <c r="C37" s="4"/>
      <c r="D37" s="4"/>
      <c r="E37" s="4"/>
      <c r="F37" s="112"/>
      <c r="G37" s="13"/>
      <c r="H37" s="4"/>
      <c r="I37" s="4"/>
      <c r="J37" s="4"/>
      <c r="K37" s="13"/>
      <c r="L37" s="13"/>
      <c r="M37" s="50"/>
      <c r="N37" s="49"/>
      <c r="O37" s="49"/>
      <c r="P37" s="13"/>
      <c r="Q37" s="13"/>
      <c r="R37" s="82"/>
      <c r="S37" s="37"/>
      <c r="T37" s="37"/>
      <c r="U37" s="37"/>
      <c r="V37" s="13"/>
      <c r="W37" s="13"/>
      <c r="X37" s="37"/>
      <c r="Y37" s="37"/>
      <c r="Z37" s="37"/>
      <c r="AA37" s="13"/>
      <c r="AB37" s="13"/>
    </row>
    <row r="38" spans="2:28" s="2" customFormat="1">
      <c r="B38" s="69"/>
      <c r="C38" s="4"/>
      <c r="D38" s="4"/>
      <c r="E38" s="4"/>
      <c r="F38" s="13"/>
      <c r="G38" s="13"/>
      <c r="H38" s="4"/>
      <c r="I38" s="4"/>
      <c r="J38" s="4"/>
      <c r="K38" s="13"/>
      <c r="L38" s="13"/>
      <c r="M38" s="50"/>
      <c r="N38" s="49"/>
      <c r="O38" s="49"/>
      <c r="P38" s="13"/>
      <c r="Q38" s="13"/>
      <c r="R38" s="82"/>
      <c r="S38" s="37"/>
      <c r="T38" s="37"/>
      <c r="U38" s="37"/>
      <c r="V38" s="13"/>
      <c r="W38" s="13"/>
      <c r="X38" s="37"/>
      <c r="Y38" s="37"/>
      <c r="Z38" s="37"/>
      <c r="AA38" s="13"/>
      <c r="AB38" s="13"/>
    </row>
    <row r="39" spans="2:28">
      <c r="B39" s="55" t="s">
        <v>43</v>
      </c>
      <c r="C39" s="56" t="s">
        <v>33</v>
      </c>
      <c r="D39" s="57"/>
      <c r="E39" s="57"/>
      <c r="F39" s="57"/>
      <c r="G39" s="58"/>
      <c r="H39" s="56" t="s">
        <v>26</v>
      </c>
      <c r="I39" s="57"/>
      <c r="J39" s="57"/>
      <c r="K39" s="57"/>
      <c r="L39" s="58"/>
      <c r="M39" s="56" t="s">
        <v>34</v>
      </c>
      <c r="N39" s="16"/>
      <c r="O39" s="16"/>
      <c r="P39" s="16"/>
      <c r="Q39" s="17"/>
      <c r="R39" s="70"/>
      <c r="S39" s="59" t="s">
        <v>28</v>
      </c>
      <c r="T39" s="57"/>
      <c r="U39" s="57"/>
      <c r="V39" s="57"/>
      <c r="W39" s="58"/>
      <c r="X39" s="56" t="s">
        <v>29</v>
      </c>
      <c r="Y39" s="57"/>
      <c r="Z39" s="57"/>
      <c r="AA39" s="57"/>
      <c r="AB39" s="58"/>
    </row>
    <row r="40" spans="2:28" s="6" customFormat="1" ht="12.75">
      <c r="B40" s="60" t="s">
        <v>9</v>
      </c>
      <c r="C40" s="61">
        <v>2014</v>
      </c>
      <c r="D40" s="62">
        <v>2013</v>
      </c>
      <c r="E40" s="62" t="s">
        <v>42</v>
      </c>
      <c r="F40" s="62" t="s">
        <v>30</v>
      </c>
      <c r="G40" s="63" t="s">
        <v>31</v>
      </c>
      <c r="H40" s="61">
        <v>2014</v>
      </c>
      <c r="I40" s="62">
        <v>2013</v>
      </c>
      <c r="J40" s="62" t="s">
        <v>42</v>
      </c>
      <c r="K40" s="62" t="s">
        <v>30</v>
      </c>
      <c r="L40" s="63" t="s">
        <v>31</v>
      </c>
      <c r="M40" s="61">
        <v>2014</v>
      </c>
      <c r="N40" s="62">
        <v>2013</v>
      </c>
      <c r="O40" s="62" t="s">
        <v>42</v>
      </c>
      <c r="P40" s="62" t="s">
        <v>30</v>
      </c>
      <c r="Q40" s="63" t="s">
        <v>31</v>
      </c>
      <c r="R40" s="70"/>
      <c r="S40" s="61">
        <v>2014</v>
      </c>
      <c r="T40" s="62">
        <v>2013</v>
      </c>
      <c r="U40" s="62" t="s">
        <v>42</v>
      </c>
      <c r="V40" s="62" t="s">
        <v>30</v>
      </c>
      <c r="W40" s="63" t="s">
        <v>31</v>
      </c>
      <c r="X40" s="61">
        <v>2014</v>
      </c>
      <c r="Y40" s="62">
        <v>2013</v>
      </c>
      <c r="Z40" s="62" t="s">
        <v>42</v>
      </c>
      <c r="AA40" s="62" t="s">
        <v>30</v>
      </c>
      <c r="AB40" s="63" t="s">
        <v>31</v>
      </c>
    </row>
    <row r="41" spans="2:28">
      <c r="B41" s="64" t="s">
        <v>5</v>
      </c>
      <c r="C41" s="111">
        <v>72512.00641097108</v>
      </c>
      <c r="D41" s="112">
        <v>225931.28518091716</v>
      </c>
      <c r="E41" s="112">
        <v>217952.06958388386</v>
      </c>
      <c r="F41" s="97">
        <f t="shared" ref="F41:F49" si="36">IF(E207,"NA",IF(ISERROR(C41/E41),"NA",IF((C41/E41)&gt;200%,"NA",IF((C41/E41)&lt;-200%,"NA",(C41/E41)))))</f>
        <v>0.33269703081696672</v>
      </c>
      <c r="G41" s="20">
        <f t="shared" ref="G41:G49" si="37">IF(D41=0,"NA",IF(ISERROR(C41/D41-1),"NA",IF((C41/D41-1)&gt;200%,"NA",IF((C41/D41-1)&lt;-200%,"NA",(C41/D41-1)))))</f>
        <v>-0.67905283080691448</v>
      </c>
      <c r="H41" s="111">
        <v>12956.648900999999</v>
      </c>
      <c r="I41" s="112">
        <v>14386.709125000001</v>
      </c>
      <c r="J41" s="112">
        <v>13622.722620000002</v>
      </c>
      <c r="K41" s="12">
        <f t="shared" ref="K41:K49" si="38">IF(J207,"NA",IF(ISERROR(H41/J41),"NA",IF((H41/J41)&gt;200%,"NA",IF((H41/J41)&lt;-200%,"NA",(H41/J41)))))</f>
        <v>0.95110568294019893</v>
      </c>
      <c r="L41" s="20">
        <f t="shared" ref="L41:L49" si="39">IF(I41=0,"NA",IF(ISERROR(H41/I41-1),"NA",IF((H41/I41-1)&gt;200%,"NA",IF((H41/I41-1)&lt;-200%,"NA",(H41/I41-1)))))</f>
        <v>-9.9401483103246036E-2</v>
      </c>
      <c r="M41" s="40">
        <f t="shared" ref="M41:O49" si="40">IF(ISERROR(C41/H41),"NA",(C41/H41))</f>
        <v>5.5965093262174124</v>
      </c>
      <c r="N41" s="41">
        <f t="shared" si="40"/>
        <v>15.704167173875293</v>
      </c>
      <c r="O41" s="41">
        <f t="shared" si="40"/>
        <v>15.999156384781754</v>
      </c>
      <c r="P41" s="97">
        <f t="shared" ref="P41:P49" si="41">IF(O197,"NA",IF(ISERROR(M41/O41),"NA",IF((M41/O41)&gt;200%,"NA",IF((M41/O41)&lt;-200%,"NA",(M41/O41)))))</f>
        <v>0.3498002764408728</v>
      </c>
      <c r="Q41" s="20">
        <f t="shared" ref="Q41:Q49" si="42">IF(N41=0,"NA",IF(ISERROR(M41/N41-1),"NA",IF((M41/N41-1)&gt;200%,"NA",IF((M41/N41-1)&lt;-200%,"NA",(M41/N41-1)))))</f>
        <v>-0.64362902761710927</v>
      </c>
      <c r="R41" s="26"/>
      <c r="S41" s="118">
        <v>979.89197852663619</v>
      </c>
      <c r="T41" s="119">
        <v>3137.9345164016272</v>
      </c>
      <c r="U41" s="119">
        <v>2945.2982376200521</v>
      </c>
      <c r="V41" s="97">
        <f t="shared" ref="V41:V49" si="43">IF(U207,"NA",IF(ISERROR(S41/U41),"NA",IF((S41/U41)&gt;200%,"NA",IF((S41/U41)&lt;-200%,"NA",(S41/U41)))))</f>
        <v>0.33269703081696672</v>
      </c>
      <c r="W41" s="20">
        <f t="shared" ref="W41:W49" si="44">IF(T41=0,"NA",IF(ISERROR(S41/T41-1),"NA",IF((S41/T41-1)&gt;200%,"NA",IF((S41/T41-1)&lt;-200%,"NA",(S41/T41-1)))))</f>
        <v>-0.6877270786229438</v>
      </c>
      <c r="X41" s="118">
        <v>175.08985001351348</v>
      </c>
      <c r="Y41" s="119">
        <v>199.81540451388889</v>
      </c>
      <c r="Z41" s="119">
        <v>184.09084621621625</v>
      </c>
      <c r="AA41" s="12">
        <f t="shared" ref="AA41:AA49" si="45">IF(Z207,"NA",IF(ISERROR(X41/Z41),"NA",IF((X41/Z41)&gt;200%,"NA",IF((X41/Z41)&lt;-200%,"NA",(X41/Z41)))))</f>
        <v>0.95110568294019893</v>
      </c>
      <c r="AB41" s="20">
        <f t="shared" ref="AB41:AB49" si="46">IF(Y41=0,"NA",IF(ISERROR(X41/Y41-1),"NA",IF((X41/Y41-1)&gt;200%,"NA",IF((X41/Y41-1)&lt;-200%,"NA",(X41/Y41-1)))))</f>
        <v>-0.12374198355991506</v>
      </c>
    </row>
    <row r="42" spans="2:28">
      <c r="B42" s="64" t="s">
        <v>0</v>
      </c>
      <c r="C42" s="111">
        <v>253407.63396217211</v>
      </c>
      <c r="D42" s="112">
        <v>233163.90331835733</v>
      </c>
      <c r="E42" s="112">
        <v>263112.68661700003</v>
      </c>
      <c r="F42" s="12">
        <f t="shared" si="36"/>
        <v>0.96311446331375472</v>
      </c>
      <c r="G42" s="20">
        <f t="shared" si="37"/>
        <v>8.6821889476495828E-2</v>
      </c>
      <c r="H42" s="111">
        <v>48102.762699000006</v>
      </c>
      <c r="I42" s="112">
        <v>45228.335714000001</v>
      </c>
      <c r="J42" s="112">
        <v>47933.973370000007</v>
      </c>
      <c r="K42" s="12">
        <f t="shared" si="38"/>
        <v>1.0035212880788564</v>
      </c>
      <c r="L42" s="20">
        <f t="shared" si="39"/>
        <v>6.3553675801302001E-2</v>
      </c>
      <c r="M42" s="40">
        <f t="shared" si="40"/>
        <v>5.2680473998521533</v>
      </c>
      <c r="N42" s="65">
        <f t="shared" si="40"/>
        <v>5.1552616216692595</v>
      </c>
      <c r="O42" s="41">
        <f t="shared" si="40"/>
        <v>5.4890648139274001</v>
      </c>
      <c r="P42" s="12">
        <f t="shared" si="41"/>
        <v>0.95973496004010383</v>
      </c>
      <c r="Q42" s="20">
        <f t="shared" si="42"/>
        <v>2.187779912251564E-2</v>
      </c>
      <c r="R42" s="26"/>
      <c r="S42" s="118">
        <v>3424.4274859752986</v>
      </c>
      <c r="T42" s="119">
        <v>3238.3875460882964</v>
      </c>
      <c r="U42" s="119">
        <v>3555.5768461756761</v>
      </c>
      <c r="V42" s="12">
        <f t="shared" si="43"/>
        <v>0.96311446331375461</v>
      </c>
      <c r="W42" s="20">
        <f t="shared" si="44"/>
        <v>5.7448324896050007E-2</v>
      </c>
      <c r="X42" s="118">
        <v>650.03733377027038</v>
      </c>
      <c r="Y42" s="119">
        <v>628.17132936111113</v>
      </c>
      <c r="Z42" s="119">
        <v>647.756396891892</v>
      </c>
      <c r="AA42" s="12">
        <f t="shared" si="45"/>
        <v>1.0035212880788564</v>
      </c>
      <c r="AB42" s="20">
        <f t="shared" si="46"/>
        <v>3.4808981860726229E-2</v>
      </c>
    </row>
    <row r="43" spans="2:28">
      <c r="B43" s="64" t="s">
        <v>4</v>
      </c>
      <c r="C43" s="111">
        <v>140324.34937282</v>
      </c>
      <c r="D43" s="112">
        <v>126792.90787399399</v>
      </c>
      <c r="E43" s="112">
        <v>154669.58850099999</v>
      </c>
      <c r="F43" s="12">
        <f t="shared" si="36"/>
        <v>0.9072523611964789</v>
      </c>
      <c r="G43" s="20">
        <f t="shared" si="37"/>
        <v>0.10672080738359169</v>
      </c>
      <c r="H43" s="111">
        <v>15425.596544</v>
      </c>
      <c r="I43" s="112">
        <v>15397.935071</v>
      </c>
      <c r="J43" s="112">
        <v>15724.222709999998</v>
      </c>
      <c r="K43" s="12">
        <f t="shared" si="38"/>
        <v>0.98100852604878941</v>
      </c>
      <c r="L43" s="20">
        <f t="shared" si="39"/>
        <v>1.7964404235017994E-3</v>
      </c>
      <c r="M43" s="40">
        <f t="shared" si="40"/>
        <v>9.0968507423721707</v>
      </c>
      <c r="N43" s="65">
        <f t="shared" si="40"/>
        <v>8.2344098276392828</v>
      </c>
      <c r="O43" s="41">
        <f t="shared" si="40"/>
        <v>9.8363900940321916</v>
      </c>
      <c r="P43" s="12">
        <f t="shared" si="41"/>
        <v>0.92481597978625263</v>
      </c>
      <c r="Q43" s="20">
        <f t="shared" si="42"/>
        <v>0.10473621459039539</v>
      </c>
      <c r="R43" s="26"/>
      <c r="S43" s="118">
        <v>1896.2749915245945</v>
      </c>
      <c r="T43" s="119">
        <v>1761.0126093610277</v>
      </c>
      <c r="U43" s="119">
        <v>2090.1295743378378</v>
      </c>
      <c r="V43" s="12">
        <f t="shared" si="43"/>
        <v>0.90725236119647878</v>
      </c>
      <c r="W43" s="20">
        <f t="shared" si="44"/>
        <v>7.6809434211062122E-2</v>
      </c>
      <c r="X43" s="118">
        <v>208.45400735135135</v>
      </c>
      <c r="Y43" s="119">
        <v>213.86020931944444</v>
      </c>
      <c r="Z43" s="119">
        <v>212.48949608108106</v>
      </c>
      <c r="AA43" s="12">
        <f t="shared" si="45"/>
        <v>0.98100852604878941</v>
      </c>
      <c r="AB43" s="20">
        <f t="shared" si="46"/>
        <v>-2.5279139047403643E-2</v>
      </c>
    </row>
    <row r="44" spans="2:28">
      <c r="B44" s="64" t="s">
        <v>1</v>
      </c>
      <c r="C44" s="111">
        <v>128457.73205395401</v>
      </c>
      <c r="D44" s="112">
        <v>143305.04561539099</v>
      </c>
      <c r="E44" s="112">
        <v>150696.728688</v>
      </c>
      <c r="F44" s="12">
        <f t="shared" si="36"/>
        <v>0.85242548509404448</v>
      </c>
      <c r="G44" s="20">
        <f t="shared" si="37"/>
        <v>-0.10360635592193257</v>
      </c>
      <c r="H44" s="111">
        <v>4741.8017399999999</v>
      </c>
      <c r="I44" s="112">
        <v>4623.5755170000002</v>
      </c>
      <c r="J44" s="112">
        <v>6305.8060200000009</v>
      </c>
      <c r="K44" s="12">
        <f t="shared" si="38"/>
        <v>0.75197393084413322</v>
      </c>
      <c r="L44" s="20">
        <f t="shared" si="39"/>
        <v>2.5570302153669733E-2</v>
      </c>
      <c r="M44" s="40">
        <f t="shared" si="40"/>
        <v>27.090489880741831</v>
      </c>
      <c r="N44" s="65">
        <f t="shared" si="40"/>
        <v>30.994420895362438</v>
      </c>
      <c r="O44" s="41">
        <f t="shared" si="40"/>
        <v>23.898091411318102</v>
      </c>
      <c r="P44" s="12">
        <f t="shared" si="41"/>
        <v>1.1335838253556856</v>
      </c>
      <c r="Q44" s="20">
        <f t="shared" si="42"/>
        <v>-0.12595592696506019</v>
      </c>
      <c r="R44" s="26"/>
      <c r="S44" s="118">
        <v>1735.9152980264055</v>
      </c>
      <c r="T44" s="119">
        <v>1990.3478557693193</v>
      </c>
      <c r="U44" s="119">
        <v>2036.4422795675675</v>
      </c>
      <c r="V44" s="12">
        <f t="shared" si="43"/>
        <v>0.85242548509404448</v>
      </c>
      <c r="W44" s="20">
        <f t="shared" si="44"/>
        <v>-0.12783321116728574</v>
      </c>
      <c r="X44" s="118">
        <v>64.078401891891886</v>
      </c>
      <c r="Y44" s="119">
        <v>64.216326625000008</v>
      </c>
      <c r="Z44" s="119">
        <v>85.213594864864874</v>
      </c>
      <c r="AA44" s="12">
        <f t="shared" si="45"/>
        <v>0.75197393084413322</v>
      </c>
      <c r="AB44" s="20">
        <f t="shared" si="46"/>
        <v>-2.1478141207539325E-3</v>
      </c>
    </row>
    <row r="45" spans="2:28">
      <c r="B45" s="19" t="s">
        <v>2</v>
      </c>
      <c r="C45" s="111">
        <v>55811.685019822005</v>
      </c>
      <c r="D45" s="112">
        <v>50806.595986642002</v>
      </c>
      <c r="E45" s="112">
        <v>56717.632328000007</v>
      </c>
      <c r="F45" s="12">
        <f t="shared" si="36"/>
        <v>0.98402706052786415</v>
      </c>
      <c r="G45" s="20">
        <f t="shared" si="37"/>
        <v>9.8512583572730072E-2</v>
      </c>
      <c r="H45" s="111">
        <v>5176.4810488450867</v>
      </c>
      <c r="I45" s="112">
        <v>4770.7646236678029</v>
      </c>
      <c r="J45" s="112">
        <v>5077.0010000000002</v>
      </c>
      <c r="K45" s="12">
        <f t="shared" si="38"/>
        <v>1.0195942543334315</v>
      </c>
      <c r="L45" s="20">
        <f t="shared" si="39"/>
        <v>8.504222219736457E-2</v>
      </c>
      <c r="M45" s="40">
        <f t="shared" si="40"/>
        <v>10.781781000101223</v>
      </c>
      <c r="N45" s="65">
        <f t="shared" si="40"/>
        <v>10.649570874779707</v>
      </c>
      <c r="O45" s="41">
        <f t="shared" si="40"/>
        <v>11.171483387141347</v>
      </c>
      <c r="P45" s="12">
        <f t="shared" si="41"/>
        <v>0.96511632577919948</v>
      </c>
      <c r="Q45" s="20">
        <f t="shared" si="42"/>
        <v>1.2414596501218123E-2</v>
      </c>
      <c r="R45" s="26"/>
      <c r="S45" s="118">
        <v>754.21195972732437</v>
      </c>
      <c r="T45" s="119">
        <v>705.64716648113892</v>
      </c>
      <c r="U45" s="119">
        <v>766.45449091891896</v>
      </c>
      <c r="V45" s="12">
        <f t="shared" si="43"/>
        <v>0.98402706052786415</v>
      </c>
      <c r="W45" s="20">
        <f t="shared" si="44"/>
        <v>6.8823054286980545E-2</v>
      </c>
      <c r="X45" s="118">
        <v>69.952446606014689</v>
      </c>
      <c r="Y45" s="119">
        <v>66.260619773163924</v>
      </c>
      <c r="Z45" s="119">
        <v>68.608121621621621</v>
      </c>
      <c r="AA45" s="12">
        <f t="shared" si="45"/>
        <v>1.0195942543334318</v>
      </c>
      <c r="AB45" s="20">
        <f t="shared" si="46"/>
        <v>5.5716756732571149E-2</v>
      </c>
    </row>
    <row r="46" spans="2:28">
      <c r="B46" s="83" t="s">
        <v>6</v>
      </c>
      <c r="C46" s="126">
        <v>277.45378295900002</v>
      </c>
      <c r="D46" s="127">
        <v>420.74868007499998</v>
      </c>
      <c r="E46" s="127">
        <v>251.470484</v>
      </c>
      <c r="F46" s="33">
        <f t="shared" si="36"/>
        <v>1.1033254421978209</v>
      </c>
      <c r="G46" s="32">
        <f t="shared" si="37"/>
        <v>-0.34057123385498711</v>
      </c>
      <c r="H46" s="126">
        <v>211.88592700000001</v>
      </c>
      <c r="I46" s="127">
        <v>208.18555799999999</v>
      </c>
      <c r="J46" s="127">
        <v>212.43106999999998</v>
      </c>
      <c r="K46" s="31">
        <f t="shared" si="38"/>
        <v>0.99743378875792521</v>
      </c>
      <c r="L46" s="32">
        <f t="shared" si="39"/>
        <v>1.7774378950916603E-2</v>
      </c>
      <c r="M46" s="46">
        <f t="shared" si="40"/>
        <v>1.309448847723615</v>
      </c>
      <c r="N46" s="72">
        <f t="shared" si="40"/>
        <v>2.0210272226231947</v>
      </c>
      <c r="O46" s="47">
        <f t="shared" si="40"/>
        <v>1.1837745015359571</v>
      </c>
      <c r="P46" s="33">
        <f t="shared" si="41"/>
        <v>1.1061640929286738</v>
      </c>
      <c r="Q46" s="32">
        <f t="shared" si="42"/>
        <v>-0.35208747657341577</v>
      </c>
      <c r="R46" s="28"/>
      <c r="S46" s="130">
        <v>3.7493754453918924</v>
      </c>
      <c r="T46" s="131">
        <v>5.8437316677083331</v>
      </c>
      <c r="U46" s="131">
        <v>3.398249783783784</v>
      </c>
      <c r="V46" s="33">
        <f t="shared" si="43"/>
        <v>1.1033254421978209</v>
      </c>
      <c r="W46" s="32">
        <f t="shared" si="44"/>
        <v>-0.35839363293998738</v>
      </c>
      <c r="X46" s="130">
        <v>2.863323337837838</v>
      </c>
      <c r="Y46" s="131">
        <v>2.891466083333333</v>
      </c>
      <c r="Z46" s="131">
        <v>2.8706901351351348</v>
      </c>
      <c r="AA46" s="33">
        <f t="shared" si="45"/>
        <v>0.99743378875792521</v>
      </c>
      <c r="AB46" s="32">
        <f t="shared" si="46"/>
        <v>-9.7330366964054615E-3</v>
      </c>
    </row>
    <row r="47" spans="2:28">
      <c r="B47" s="34" t="s">
        <v>35</v>
      </c>
      <c r="C47" s="128">
        <f>SUM(C41:C46)</f>
        <v>650790.86060269817</v>
      </c>
      <c r="D47" s="129">
        <f>SUM(D41:D46)</f>
        <v>780420.4866553765</v>
      </c>
      <c r="E47" s="129">
        <f>SUM(E41:E46)</f>
        <v>843400.17620188394</v>
      </c>
      <c r="F47" s="13">
        <f t="shared" si="36"/>
        <v>0.77162760806314912</v>
      </c>
      <c r="G47" s="38">
        <f t="shared" si="37"/>
        <v>-0.16610228494670598</v>
      </c>
      <c r="H47" s="128">
        <f>SUM(H41:H46)</f>
        <v>86615.176859845087</v>
      </c>
      <c r="I47" s="129">
        <f>SUM(I41:I46)</f>
        <v>84615.505608667794</v>
      </c>
      <c r="J47" s="129">
        <f>SUM(J41:J46)</f>
        <v>88876.156790000023</v>
      </c>
      <c r="K47" s="13">
        <f t="shared" si="38"/>
        <v>0.97456033190659597</v>
      </c>
      <c r="L47" s="38">
        <f t="shared" si="39"/>
        <v>2.3632444630484528E-2</v>
      </c>
      <c r="M47" s="48">
        <f t="shared" si="40"/>
        <v>7.513589236858162</v>
      </c>
      <c r="N47" s="49">
        <f t="shared" si="40"/>
        <v>9.2231380175719497</v>
      </c>
      <c r="O47" s="49">
        <f t="shared" si="40"/>
        <v>9.4896112372939587</v>
      </c>
      <c r="P47" s="13">
        <f t="shared" si="41"/>
        <v>0.7917699733925796</v>
      </c>
      <c r="Q47" s="38">
        <f t="shared" si="42"/>
        <v>-0.18535435309075399</v>
      </c>
      <c r="R47" s="36"/>
      <c r="S47" s="132">
        <v>8794.4710892256517</v>
      </c>
      <c r="T47" s="133">
        <v>10839.173425769119</v>
      </c>
      <c r="U47" s="133">
        <v>11397.299678403837</v>
      </c>
      <c r="V47" s="13">
        <f t="shared" si="43"/>
        <v>0.77162760806314912</v>
      </c>
      <c r="W47" s="38">
        <f t="shared" si="44"/>
        <v>-0.18864006102922748</v>
      </c>
      <c r="X47" s="132">
        <v>1170.4753629708796</v>
      </c>
      <c r="Y47" s="133">
        <v>1175.2153556759415</v>
      </c>
      <c r="Z47" s="133">
        <v>1201.0291458108111</v>
      </c>
      <c r="AA47" s="13">
        <f t="shared" si="45"/>
        <v>0.97456033190659608</v>
      </c>
      <c r="AB47" s="38">
        <f t="shared" si="46"/>
        <v>-4.033297116285306E-3</v>
      </c>
    </row>
    <row r="48" spans="2:28" ht="15.75" thickBot="1">
      <c r="B48" s="66" t="s">
        <v>36</v>
      </c>
      <c r="C48" s="113">
        <v>377079.37219616398</v>
      </c>
      <c r="D48" s="114">
        <v>0</v>
      </c>
      <c r="E48" s="114">
        <v>378041.18027868733</v>
      </c>
      <c r="F48" s="11">
        <f t="shared" si="36"/>
        <v>0.99745581134358352</v>
      </c>
      <c r="G48" s="101" t="str">
        <f t="shared" si="37"/>
        <v>NA</v>
      </c>
      <c r="H48" s="113">
        <v>73089.854969738284</v>
      </c>
      <c r="I48" s="114">
        <v>0</v>
      </c>
      <c r="J48" s="114">
        <v>75349.44856110627</v>
      </c>
      <c r="K48" s="11">
        <f t="shared" si="38"/>
        <v>0.9700118098470818</v>
      </c>
      <c r="L48" s="101" t="str">
        <f t="shared" si="39"/>
        <v>NA</v>
      </c>
      <c r="M48" s="42">
        <f t="shared" si="40"/>
        <v>5.1591205421366322</v>
      </c>
      <c r="N48" s="109" t="str">
        <f t="shared" si="40"/>
        <v>NA</v>
      </c>
      <c r="O48" s="43">
        <f t="shared" si="40"/>
        <v>5.0171724876275192</v>
      </c>
      <c r="P48" s="11">
        <f t="shared" si="41"/>
        <v>1.0282924405846441</v>
      </c>
      <c r="Q48" s="101" t="str">
        <f t="shared" si="42"/>
        <v>NA</v>
      </c>
      <c r="R48" s="26"/>
      <c r="S48" s="118">
        <v>5095.6671918400534</v>
      </c>
      <c r="T48" s="119">
        <v>0</v>
      </c>
      <c r="U48" s="119">
        <v>5108.6645983606395</v>
      </c>
      <c r="V48" s="12">
        <f t="shared" si="43"/>
        <v>0.99745581134358341</v>
      </c>
      <c r="W48" s="96" t="str">
        <f t="shared" si="44"/>
        <v>NA</v>
      </c>
      <c r="X48" s="118">
        <v>987.70074283430108</v>
      </c>
      <c r="Y48" s="119">
        <v>0</v>
      </c>
      <c r="Z48" s="134">
        <v>1018.235791366301</v>
      </c>
      <c r="AA48" s="11">
        <f t="shared" si="45"/>
        <v>0.97001180984708169</v>
      </c>
      <c r="AB48" s="101" t="str">
        <f t="shared" si="46"/>
        <v>NA</v>
      </c>
    </row>
    <row r="49" spans="2:28" s="2" customFormat="1" ht="15.75" thickTop="1">
      <c r="B49" s="68" t="s">
        <v>7</v>
      </c>
      <c r="C49" s="115">
        <f>SUM(C47:C48)</f>
        <v>1027870.2327988622</v>
      </c>
      <c r="D49" s="117">
        <f>SUM(D47:D48)</f>
        <v>780420.4866553765</v>
      </c>
      <c r="E49" s="116">
        <f>SUM(E47:E48)</f>
        <v>1221441.3564805712</v>
      </c>
      <c r="F49" s="22">
        <f t="shared" si="36"/>
        <v>0.8415223762854569</v>
      </c>
      <c r="G49" s="23">
        <f t="shared" si="37"/>
        <v>0.31707233520223599</v>
      </c>
      <c r="H49" s="115">
        <f>SUM(H47:H48)</f>
        <v>159705.03182958337</v>
      </c>
      <c r="I49" s="117">
        <f>SUM(I47:I48)</f>
        <v>84615.505608667794</v>
      </c>
      <c r="J49" s="116">
        <f>SUM(J47:J48)</f>
        <v>164225.60535110629</v>
      </c>
      <c r="K49" s="22">
        <f t="shared" si="38"/>
        <v>0.97247339407360889</v>
      </c>
      <c r="L49" s="23">
        <f t="shared" si="39"/>
        <v>0.8874204045791767</v>
      </c>
      <c r="M49" s="44">
        <f t="shared" si="40"/>
        <v>6.4360541494752201</v>
      </c>
      <c r="N49" s="45">
        <f t="shared" si="40"/>
        <v>9.2231380175719497</v>
      </c>
      <c r="O49" s="45">
        <f t="shared" si="40"/>
        <v>7.4375816966494934</v>
      </c>
      <c r="P49" s="22">
        <f t="shared" si="41"/>
        <v>0.86534231313042986</v>
      </c>
      <c r="Q49" s="23">
        <f t="shared" si="42"/>
        <v>-0.30218390560639652</v>
      </c>
      <c r="R49" s="70"/>
      <c r="S49" s="120">
        <v>13890.138281065705</v>
      </c>
      <c r="T49" s="120">
        <v>10839.173425769119</v>
      </c>
      <c r="U49" s="120">
        <v>16505.964276764476</v>
      </c>
      <c r="V49" s="24">
        <f t="shared" si="43"/>
        <v>0.8415223762854569</v>
      </c>
      <c r="W49" s="25">
        <f t="shared" si="44"/>
        <v>0.28147578560217545</v>
      </c>
      <c r="X49" s="120">
        <v>2158.1761058051807</v>
      </c>
      <c r="Y49" s="120">
        <v>1175.2153556759415</v>
      </c>
      <c r="Z49" s="135">
        <v>2219.2649371771122</v>
      </c>
      <c r="AA49" s="22">
        <f t="shared" si="45"/>
        <v>0.97247339407360889</v>
      </c>
      <c r="AB49" s="23">
        <f t="shared" si="46"/>
        <v>0.8364090422932533</v>
      </c>
    </row>
    <row r="50" spans="2:28" s="2" customFormat="1">
      <c r="B50" s="69"/>
      <c r="C50" s="4"/>
      <c r="D50" s="4"/>
      <c r="E50" s="4"/>
      <c r="F50" s="4"/>
      <c r="G50" s="13"/>
      <c r="H50" s="4"/>
      <c r="I50" s="4"/>
      <c r="J50" s="4"/>
      <c r="K50" s="13"/>
      <c r="L50" s="13"/>
      <c r="M50" s="50"/>
      <c r="N50" s="49"/>
      <c r="O50" s="49"/>
      <c r="P50" s="13"/>
      <c r="Q50" s="13"/>
      <c r="R50" s="82"/>
      <c r="S50" s="37"/>
      <c r="T50" s="37"/>
      <c r="U50" s="37"/>
      <c r="V50" s="13"/>
      <c r="W50" s="13"/>
      <c r="X50" s="37"/>
      <c r="Y50" s="37"/>
      <c r="Z50" s="37"/>
      <c r="AA50" s="13"/>
      <c r="AB50" s="13"/>
    </row>
    <row r="51" spans="2:28">
      <c r="B51" s="55" t="s">
        <v>44</v>
      </c>
      <c r="C51" s="56" t="s">
        <v>33</v>
      </c>
      <c r="D51" s="57"/>
      <c r="E51" s="57"/>
      <c r="F51" s="57"/>
      <c r="G51" s="58"/>
      <c r="H51" s="56" t="s">
        <v>26</v>
      </c>
      <c r="I51" s="57"/>
      <c r="J51" s="57"/>
      <c r="K51" s="57"/>
      <c r="L51" s="58"/>
      <c r="M51" s="56" t="s">
        <v>34</v>
      </c>
      <c r="N51" s="16"/>
      <c r="O51" s="16"/>
      <c r="P51" s="16"/>
      <c r="Q51" s="17"/>
      <c r="R51" s="70"/>
      <c r="S51" s="59" t="s">
        <v>28</v>
      </c>
      <c r="T51" s="57"/>
      <c r="U51" s="57"/>
      <c r="V51" s="57"/>
      <c r="W51" s="58"/>
      <c r="X51" s="56" t="s">
        <v>29</v>
      </c>
      <c r="Y51" s="57"/>
      <c r="Z51" s="57"/>
      <c r="AA51" s="57"/>
      <c r="AB51" s="58"/>
    </row>
    <row r="52" spans="2:28" s="6" customFormat="1" ht="12.75">
      <c r="B52" s="60" t="s">
        <v>9</v>
      </c>
      <c r="C52" s="61">
        <v>2014</v>
      </c>
      <c r="D52" s="62">
        <v>2013</v>
      </c>
      <c r="E52" s="62" t="s">
        <v>42</v>
      </c>
      <c r="F52" s="62" t="s">
        <v>30</v>
      </c>
      <c r="G52" s="63" t="s">
        <v>31</v>
      </c>
      <c r="H52" s="61">
        <v>2014</v>
      </c>
      <c r="I52" s="62">
        <v>2013</v>
      </c>
      <c r="J52" s="62" t="s">
        <v>42</v>
      </c>
      <c r="K52" s="62" t="s">
        <v>30</v>
      </c>
      <c r="L52" s="63" t="s">
        <v>31</v>
      </c>
      <c r="M52" s="61">
        <v>2014</v>
      </c>
      <c r="N52" s="62">
        <v>2013</v>
      </c>
      <c r="O52" s="62" t="s">
        <v>42</v>
      </c>
      <c r="P52" s="62" t="s">
        <v>30</v>
      </c>
      <c r="Q52" s="63" t="s">
        <v>31</v>
      </c>
      <c r="R52" s="70"/>
      <c r="S52" s="61">
        <v>2014</v>
      </c>
      <c r="T52" s="62">
        <v>2013</v>
      </c>
      <c r="U52" s="62" t="s">
        <v>42</v>
      </c>
      <c r="V52" s="62" t="s">
        <v>30</v>
      </c>
      <c r="W52" s="63" t="s">
        <v>31</v>
      </c>
      <c r="X52" s="61">
        <v>2014</v>
      </c>
      <c r="Y52" s="62">
        <v>2013</v>
      </c>
      <c r="Z52" s="62" t="s">
        <v>42</v>
      </c>
      <c r="AA52" s="62" t="s">
        <v>30</v>
      </c>
      <c r="AB52" s="63" t="s">
        <v>31</v>
      </c>
    </row>
    <row r="53" spans="2:28">
      <c r="B53" s="64" t="s">
        <v>5</v>
      </c>
      <c r="C53" s="111">
        <v>1033.0613800599276</v>
      </c>
      <c r="D53" s="110">
        <v>922.58437861284642</v>
      </c>
      <c r="E53" s="112">
        <v>2063.0581571161338</v>
      </c>
      <c r="F53" s="12">
        <f t="shared" ref="F53:F61" si="47">IF(E219,"NA",IF(ISERROR(C53/E53),"NA",IF((C53/E53)&gt;200%,"NA",IF((C53/E53)&lt;-200%,"NA",(C53/E53)))))</f>
        <v>0.50074273306187489</v>
      </c>
      <c r="G53" s="20">
        <f t="shared" ref="G53:G61" si="48">IF(D53=0,"NA",IF(ISERROR(C53/D53-1),"NA",IF((C53/D53-1)&gt;200%,"NA",IF((C53/D53-1)&lt;-200%,"NA",(C53/D53-1)))))</f>
        <v>0.1197473141840848</v>
      </c>
      <c r="H53" s="111">
        <v>116.490345</v>
      </c>
      <c r="I53" s="112">
        <v>115.605446</v>
      </c>
      <c r="J53" s="112">
        <v>6.0000000000000001E-3</v>
      </c>
      <c r="K53" s="103" t="str">
        <f t="shared" ref="K53:K61" si="49">IF(J219,"NA",IF(ISERROR(H53/J53),"NA",IF((H53/J53)&gt;200%,"NA",IF((H53/J53)&lt;-200%,"NA",(H53/J53)))))</f>
        <v>NA</v>
      </c>
      <c r="L53" s="20">
        <f t="shared" ref="L53:L61" si="50">IF(I53=0,"NA",IF(ISERROR(H53/I53-1),"NA",IF((H53/I53-1)&gt;200%,"NA",IF((H53/I53-1)&lt;-200%,"NA",(H53/I53-1)))))</f>
        <v>7.6544750322575794E-3</v>
      </c>
      <c r="M53" s="40">
        <f t="shared" ref="M53:O61" si="51">IF(ISERROR(C53/H53),"NA",(C53/H53))</f>
        <v>8.868214615210622</v>
      </c>
      <c r="N53" s="41">
        <f t="shared" si="51"/>
        <v>7.9804577598606077</v>
      </c>
      <c r="O53" s="137">
        <f>IF(ISERROR(E53/J53),"NA",(E53/J53))</f>
        <v>343843.02618602227</v>
      </c>
      <c r="P53" s="97">
        <f t="shared" ref="P53:P61" si="52">IF(O209,"NA",IF(ISERROR(M53/O53),"NA",IF((M53/O53)&gt;200%,"NA",IF((M53/O53)&lt;-200%,"NA",(M53/O53)))))</f>
        <v>2.5791462789222997E-5</v>
      </c>
      <c r="Q53" s="20">
        <f t="shared" ref="Q53:Q61" si="53">IF(N53=0,"NA",IF(ISERROR(M53/N53-1),"NA",IF((M53/N53-1)&gt;200%,"NA",IF((M53/N53-1)&lt;-200%,"NA",(M53/N53-1)))))</f>
        <v>0.11124134505356009</v>
      </c>
      <c r="R53" s="26"/>
      <c r="S53" s="118">
        <v>13.960288919728752</v>
      </c>
      <c r="T53" s="119">
        <v>12.813671925178422</v>
      </c>
      <c r="U53" s="119">
        <v>27.879164285353159</v>
      </c>
      <c r="V53" s="12">
        <f t="shared" ref="V53:V61" si="54">IF(U219,"NA",IF(ISERROR(S53/U53),"NA",IF((S53/U53)&gt;200%,"NA",IF((S53/U53)&lt;-200%,"NA",(S53/U53)))))</f>
        <v>0.50074273306187489</v>
      </c>
      <c r="W53" s="20">
        <f t="shared" ref="W53:W61" si="55">IF(T53=0,"NA",IF(ISERROR(S53/T53-1),"NA",IF((S53/T53-1)&gt;200%,"NA",IF((S53/T53-1)&lt;-200%,"NA",(S53/T53-1)))))</f>
        <v>8.9483873260190805E-2</v>
      </c>
      <c r="X53" s="118">
        <v>1.5741938513513514</v>
      </c>
      <c r="Y53" s="119">
        <v>1.6056311944444444</v>
      </c>
      <c r="Z53" s="119">
        <v>8.1081081081081077E-5</v>
      </c>
      <c r="AA53" s="97" t="str">
        <f t="shared" ref="AA53:AA61" si="56">IF(Z219,"NA",IF(ISERROR(X53/Z53),"NA",IF((X53/Z53)&gt;200%,"NA",IF((X53/Z53)&lt;-200%,"NA",(X53/Z53)))))</f>
        <v>NA</v>
      </c>
      <c r="AB53" s="20">
        <f t="shared" ref="AB53:AB61" si="57">IF(Y53=0,"NA",IF(ISERROR(X53/Y53-1),"NA",IF((X53/Y53-1)&gt;200%,"NA",IF((X53/Y53-1)&lt;-200%,"NA",(X53/Y53-1)))))</f>
        <v>-1.957942969834392E-2</v>
      </c>
    </row>
    <row r="54" spans="2:28" ht="15.75" thickBot="1">
      <c r="B54" s="105" t="s">
        <v>0</v>
      </c>
      <c r="C54" s="113">
        <v>1058.4887029519073</v>
      </c>
      <c r="D54" s="114">
        <v>363.97342036364694</v>
      </c>
      <c r="E54" s="114">
        <v>0</v>
      </c>
      <c r="F54" s="100" t="str">
        <f t="shared" si="47"/>
        <v>NA</v>
      </c>
      <c r="G54" s="101">
        <f t="shared" si="48"/>
        <v>1.9081483529604113</v>
      </c>
      <c r="H54" s="113">
        <v>2339.3415540000001</v>
      </c>
      <c r="I54" s="114">
        <v>2126.85448</v>
      </c>
      <c r="J54" s="114">
        <v>0</v>
      </c>
      <c r="K54" s="100" t="str">
        <f t="shared" si="49"/>
        <v>NA</v>
      </c>
      <c r="L54" s="101">
        <f t="shared" si="50"/>
        <v>9.9906728926748345E-2</v>
      </c>
      <c r="M54" s="42">
        <f t="shared" si="51"/>
        <v>0.45247291963074632</v>
      </c>
      <c r="N54" s="67">
        <f t="shared" si="51"/>
        <v>0.17113226306091564</v>
      </c>
      <c r="O54" s="109" t="str">
        <f t="shared" si="51"/>
        <v>NA</v>
      </c>
      <c r="P54" s="100" t="str">
        <f t="shared" si="52"/>
        <v>NA</v>
      </c>
      <c r="Q54" s="101">
        <f t="shared" si="53"/>
        <v>1.6439954193189488</v>
      </c>
      <c r="R54" s="26"/>
      <c r="S54" s="138">
        <v>14.30390139124199</v>
      </c>
      <c r="T54" s="134">
        <v>5.0551863939395405</v>
      </c>
      <c r="U54" s="134">
        <v>0</v>
      </c>
      <c r="V54" s="100" t="str">
        <f t="shared" si="54"/>
        <v>NA</v>
      </c>
      <c r="W54" s="101">
        <f t="shared" si="55"/>
        <v>1.8295497488263464</v>
      </c>
      <c r="X54" s="138">
        <v>31.612723702702702</v>
      </c>
      <c r="Y54" s="134">
        <v>29.539645555555555</v>
      </c>
      <c r="Z54" s="134">
        <v>0</v>
      </c>
      <c r="AA54" s="100" t="str">
        <f t="shared" si="56"/>
        <v>NA</v>
      </c>
      <c r="AB54" s="21">
        <f t="shared" si="57"/>
        <v>7.0179520036836029E-2</v>
      </c>
    </row>
    <row r="55" spans="2:28" ht="15.75" customHeight="1" thickTop="1">
      <c r="B55" s="64" t="s">
        <v>4</v>
      </c>
      <c r="C55" s="111">
        <v>0</v>
      </c>
      <c r="D55" s="112">
        <v>0</v>
      </c>
      <c r="E55" s="112">
        <v>0</v>
      </c>
      <c r="F55" s="12" t="str">
        <f t="shared" si="47"/>
        <v>NA</v>
      </c>
      <c r="G55" s="20" t="str">
        <f t="shared" si="48"/>
        <v>NA</v>
      </c>
      <c r="H55" s="111">
        <v>0</v>
      </c>
      <c r="I55" s="112">
        <v>0</v>
      </c>
      <c r="J55" s="112">
        <v>0</v>
      </c>
      <c r="K55" s="12" t="str">
        <f t="shared" si="49"/>
        <v>NA</v>
      </c>
      <c r="L55" s="20" t="str">
        <f t="shared" si="50"/>
        <v>NA</v>
      </c>
      <c r="M55" s="40" t="str">
        <f t="shared" si="51"/>
        <v>NA</v>
      </c>
      <c r="N55" s="65" t="str">
        <f t="shared" si="51"/>
        <v>NA</v>
      </c>
      <c r="O55" s="65" t="str">
        <f t="shared" si="51"/>
        <v>NA</v>
      </c>
      <c r="P55" s="97" t="str">
        <f t="shared" si="52"/>
        <v>NA</v>
      </c>
      <c r="Q55" s="20" t="str">
        <f t="shared" si="53"/>
        <v>NA</v>
      </c>
      <c r="R55" s="26"/>
      <c r="S55" s="118">
        <v>0</v>
      </c>
      <c r="T55" s="119">
        <v>0</v>
      </c>
      <c r="U55" s="119">
        <v>0</v>
      </c>
      <c r="V55" s="12" t="str">
        <f t="shared" si="54"/>
        <v>NA</v>
      </c>
      <c r="W55" s="20" t="str">
        <f t="shared" si="55"/>
        <v>NA</v>
      </c>
      <c r="X55" s="118">
        <v>0</v>
      </c>
      <c r="Y55" s="119">
        <v>0</v>
      </c>
      <c r="Z55" s="119">
        <v>0</v>
      </c>
      <c r="AA55" s="97" t="str">
        <f t="shared" si="56"/>
        <v>NA</v>
      </c>
      <c r="AB55" s="20" t="str">
        <f t="shared" si="57"/>
        <v>NA</v>
      </c>
    </row>
    <row r="56" spans="2:28" ht="15" customHeight="1">
      <c r="B56" s="64" t="s">
        <v>1</v>
      </c>
      <c r="C56" s="111">
        <v>0</v>
      </c>
      <c r="D56" s="112">
        <v>0</v>
      </c>
      <c r="E56" s="112">
        <v>0</v>
      </c>
      <c r="F56" s="12" t="str">
        <f t="shared" si="47"/>
        <v>NA</v>
      </c>
      <c r="G56" s="20" t="str">
        <f t="shared" si="48"/>
        <v>NA</v>
      </c>
      <c r="H56" s="111">
        <v>0</v>
      </c>
      <c r="I56" s="112">
        <v>0</v>
      </c>
      <c r="J56" s="112">
        <v>0</v>
      </c>
      <c r="K56" s="12" t="str">
        <f t="shared" si="49"/>
        <v>NA</v>
      </c>
      <c r="L56" s="20" t="str">
        <f t="shared" si="50"/>
        <v>NA</v>
      </c>
      <c r="M56" s="40" t="str">
        <f t="shared" si="51"/>
        <v>NA</v>
      </c>
      <c r="N56" s="65" t="str">
        <f t="shared" si="51"/>
        <v>NA</v>
      </c>
      <c r="O56" s="65" t="str">
        <f t="shared" si="51"/>
        <v>NA</v>
      </c>
      <c r="P56" s="97" t="str">
        <f t="shared" si="52"/>
        <v>NA</v>
      </c>
      <c r="Q56" s="20" t="str">
        <f t="shared" si="53"/>
        <v>NA</v>
      </c>
      <c r="R56" s="26"/>
      <c r="S56" s="118">
        <v>0</v>
      </c>
      <c r="T56" s="119">
        <v>0</v>
      </c>
      <c r="U56" s="119">
        <v>0</v>
      </c>
      <c r="V56" s="12" t="str">
        <f t="shared" si="54"/>
        <v>NA</v>
      </c>
      <c r="W56" s="20" t="str">
        <f t="shared" si="55"/>
        <v>NA</v>
      </c>
      <c r="X56" s="118">
        <v>0</v>
      </c>
      <c r="Y56" s="119">
        <v>0</v>
      </c>
      <c r="Z56" s="119">
        <v>0</v>
      </c>
      <c r="AA56" s="97" t="str">
        <f t="shared" si="56"/>
        <v>NA</v>
      </c>
      <c r="AB56" s="20" t="str">
        <f t="shared" si="57"/>
        <v>NA</v>
      </c>
    </row>
    <row r="57" spans="2:28" ht="15" customHeight="1">
      <c r="B57" s="19" t="s">
        <v>2</v>
      </c>
      <c r="C57" s="111">
        <v>0</v>
      </c>
      <c r="D57" s="112">
        <v>0</v>
      </c>
      <c r="E57" s="112">
        <v>0</v>
      </c>
      <c r="F57" s="12" t="str">
        <f t="shared" si="47"/>
        <v>NA</v>
      </c>
      <c r="G57" s="20" t="str">
        <f t="shared" si="48"/>
        <v>NA</v>
      </c>
      <c r="H57" s="111">
        <v>0</v>
      </c>
      <c r="I57" s="112">
        <v>0</v>
      </c>
      <c r="J57" s="112">
        <v>0</v>
      </c>
      <c r="K57" s="12" t="str">
        <f t="shared" si="49"/>
        <v>NA</v>
      </c>
      <c r="L57" s="20" t="str">
        <f t="shared" si="50"/>
        <v>NA</v>
      </c>
      <c r="M57" s="40" t="str">
        <f t="shared" si="51"/>
        <v>NA</v>
      </c>
      <c r="N57" s="65" t="str">
        <f t="shared" si="51"/>
        <v>NA</v>
      </c>
      <c r="O57" s="65" t="str">
        <f t="shared" si="51"/>
        <v>NA</v>
      </c>
      <c r="P57" s="97" t="str">
        <f t="shared" si="52"/>
        <v>NA</v>
      </c>
      <c r="Q57" s="20" t="str">
        <f t="shared" si="53"/>
        <v>NA</v>
      </c>
      <c r="R57" s="26"/>
      <c r="S57" s="118">
        <v>0</v>
      </c>
      <c r="T57" s="119">
        <v>0</v>
      </c>
      <c r="U57" s="119">
        <v>0</v>
      </c>
      <c r="V57" s="12" t="str">
        <f t="shared" si="54"/>
        <v>NA</v>
      </c>
      <c r="W57" s="20" t="str">
        <f t="shared" si="55"/>
        <v>NA</v>
      </c>
      <c r="X57" s="118">
        <v>0</v>
      </c>
      <c r="Y57" s="119">
        <v>0</v>
      </c>
      <c r="Z57" s="119">
        <v>0</v>
      </c>
      <c r="AA57" s="97" t="str">
        <f t="shared" si="56"/>
        <v>NA</v>
      </c>
      <c r="AB57" s="20" t="str">
        <f t="shared" si="57"/>
        <v>NA</v>
      </c>
    </row>
    <row r="58" spans="2:28" ht="15" customHeight="1">
      <c r="B58" s="83" t="s">
        <v>6</v>
      </c>
      <c r="C58" s="126">
        <v>0</v>
      </c>
      <c r="D58" s="127">
        <v>0</v>
      </c>
      <c r="E58" s="127">
        <v>0</v>
      </c>
      <c r="F58" s="31" t="str">
        <f t="shared" si="47"/>
        <v>NA</v>
      </c>
      <c r="G58" s="32" t="str">
        <f t="shared" si="48"/>
        <v>NA</v>
      </c>
      <c r="H58" s="126">
        <v>0</v>
      </c>
      <c r="I58" s="127">
        <v>0</v>
      </c>
      <c r="J58" s="127">
        <v>0</v>
      </c>
      <c r="K58" s="31" t="str">
        <f t="shared" si="49"/>
        <v>NA</v>
      </c>
      <c r="L58" s="32" t="str">
        <f t="shared" si="50"/>
        <v>NA</v>
      </c>
      <c r="M58" s="46" t="str">
        <f t="shared" si="51"/>
        <v>NA</v>
      </c>
      <c r="N58" s="72" t="str">
        <f t="shared" si="51"/>
        <v>NA</v>
      </c>
      <c r="O58" s="72" t="str">
        <f t="shared" si="51"/>
        <v>NA</v>
      </c>
      <c r="P58" s="33" t="str">
        <f t="shared" si="52"/>
        <v>NA</v>
      </c>
      <c r="Q58" s="32" t="str">
        <f t="shared" si="53"/>
        <v>NA</v>
      </c>
      <c r="R58" s="28"/>
      <c r="S58" s="130">
        <v>0</v>
      </c>
      <c r="T58" s="131">
        <v>0</v>
      </c>
      <c r="U58" s="131">
        <v>0</v>
      </c>
      <c r="V58" s="33" t="str">
        <f t="shared" si="54"/>
        <v>NA</v>
      </c>
      <c r="W58" s="32" t="str">
        <f t="shared" si="55"/>
        <v>NA</v>
      </c>
      <c r="X58" s="130">
        <v>0</v>
      </c>
      <c r="Y58" s="131">
        <v>0</v>
      </c>
      <c r="Z58" s="131">
        <v>0</v>
      </c>
      <c r="AA58" s="33" t="str">
        <f t="shared" si="56"/>
        <v>NA</v>
      </c>
      <c r="AB58" s="32" t="str">
        <f t="shared" si="57"/>
        <v>NA</v>
      </c>
    </row>
    <row r="59" spans="2:28" ht="15" customHeight="1">
      <c r="B59" s="34" t="s">
        <v>35</v>
      </c>
      <c r="C59" s="128">
        <f>SUM(C53:C58)</f>
        <v>2091.5500830118349</v>
      </c>
      <c r="D59" s="129">
        <f>SUM(D53:D58)</f>
        <v>1286.5577989764934</v>
      </c>
      <c r="E59" s="129">
        <f>SUM(E53:E58)</f>
        <v>2063.0581571161338</v>
      </c>
      <c r="F59" s="13">
        <f t="shared" si="47"/>
        <v>1.0138105296728663</v>
      </c>
      <c r="G59" s="38">
        <f t="shared" si="48"/>
        <v>0.62569461292430395</v>
      </c>
      <c r="H59" s="128">
        <f>SUM(H53:H58)</f>
        <v>2455.8318990000002</v>
      </c>
      <c r="I59" s="129">
        <f>SUM(I53:I58)</f>
        <v>2242.459926</v>
      </c>
      <c r="J59" s="129">
        <f>SUM(J53:J58)</f>
        <v>6.0000000000000001E-3</v>
      </c>
      <c r="K59" s="13" t="str">
        <f t="shared" si="49"/>
        <v>NA</v>
      </c>
      <c r="L59" s="38">
        <f t="shared" si="50"/>
        <v>9.5150852207469994E-2</v>
      </c>
      <c r="M59" s="48">
        <f t="shared" si="51"/>
        <v>0.85166663233892403</v>
      </c>
      <c r="N59" s="49">
        <f t="shared" si="51"/>
        <v>0.5737261050062098</v>
      </c>
      <c r="O59" s="154">
        <f t="shared" si="51"/>
        <v>343843.02618602227</v>
      </c>
      <c r="P59" s="102">
        <f t="shared" si="52"/>
        <v>2.4769053535439876E-6</v>
      </c>
      <c r="Q59" s="38">
        <f t="shared" si="53"/>
        <v>0.48444811018265566</v>
      </c>
      <c r="R59" s="36"/>
      <c r="S59" s="132">
        <v>28.26419031097074</v>
      </c>
      <c r="T59" s="133">
        <v>17.868858319117962</v>
      </c>
      <c r="U59" s="133">
        <v>27.879164285353159</v>
      </c>
      <c r="V59" s="13">
        <f t="shared" si="54"/>
        <v>1.0138105296728661</v>
      </c>
      <c r="W59" s="38">
        <f t="shared" si="55"/>
        <v>0.58175692068310658</v>
      </c>
      <c r="X59" s="132">
        <v>33.186917554054055</v>
      </c>
      <c r="Y59" s="133">
        <v>31.145276750000001</v>
      </c>
      <c r="Z59" s="133">
        <v>8.1081081081081077E-5</v>
      </c>
      <c r="AA59" s="102" t="str">
        <f t="shared" si="56"/>
        <v>NA</v>
      </c>
      <c r="AB59" s="38">
        <f t="shared" si="57"/>
        <v>6.5552180526186943E-2</v>
      </c>
    </row>
    <row r="60" spans="2:28" ht="15.75" customHeight="1" thickBot="1">
      <c r="B60" s="66" t="s">
        <v>36</v>
      </c>
      <c r="C60" s="113">
        <v>0</v>
      </c>
      <c r="D60" s="114"/>
      <c r="E60" s="114"/>
      <c r="F60" s="11" t="str">
        <f t="shared" si="47"/>
        <v>NA</v>
      </c>
      <c r="G60" s="21" t="str">
        <f t="shared" si="48"/>
        <v>NA</v>
      </c>
      <c r="H60" s="113">
        <v>0</v>
      </c>
      <c r="I60" s="114"/>
      <c r="J60" s="114"/>
      <c r="K60" s="11" t="str">
        <f t="shared" si="49"/>
        <v>NA</v>
      </c>
      <c r="L60" s="21" t="str">
        <f t="shared" si="50"/>
        <v>NA</v>
      </c>
      <c r="M60" s="42" t="str">
        <f t="shared" si="51"/>
        <v>NA</v>
      </c>
      <c r="N60" s="67" t="str">
        <f t="shared" si="51"/>
        <v>NA</v>
      </c>
      <c r="O60" s="67" t="str">
        <f t="shared" si="51"/>
        <v>NA</v>
      </c>
      <c r="P60" s="100" t="str">
        <f t="shared" si="52"/>
        <v>NA</v>
      </c>
      <c r="Q60" s="21" t="str">
        <f t="shared" si="53"/>
        <v>NA</v>
      </c>
      <c r="R60" s="26"/>
      <c r="S60" s="118" t="e">
        <v>#REF!</v>
      </c>
      <c r="T60" s="119"/>
      <c r="U60" s="119"/>
      <c r="V60" s="12" t="str">
        <f t="shared" si="54"/>
        <v>NA</v>
      </c>
      <c r="W60" s="20" t="str">
        <f t="shared" si="55"/>
        <v>NA</v>
      </c>
      <c r="X60" s="118" t="e">
        <v>#REF!</v>
      </c>
      <c r="Y60" s="119"/>
      <c r="Z60" s="134"/>
      <c r="AA60" s="100" t="str">
        <f t="shared" si="56"/>
        <v>NA</v>
      </c>
      <c r="AB60" s="21" t="str">
        <f t="shared" si="57"/>
        <v>NA</v>
      </c>
    </row>
    <row r="61" spans="2:28" s="2" customFormat="1" ht="15.75" thickTop="1">
      <c r="B61" s="68" t="s">
        <v>7</v>
      </c>
      <c r="C61" s="115">
        <f>SUM(C59:C60)</f>
        <v>2091.5500830118349</v>
      </c>
      <c r="D61" s="117">
        <f>SUM(D59:D60)</f>
        <v>1286.5577989764934</v>
      </c>
      <c r="E61" s="116">
        <f>SUM(E59:E60)</f>
        <v>2063.0581571161338</v>
      </c>
      <c r="F61" s="22">
        <f t="shared" si="47"/>
        <v>1.0138105296728663</v>
      </c>
      <c r="G61" s="23">
        <f t="shared" si="48"/>
        <v>0.62569461292430395</v>
      </c>
      <c r="H61" s="115">
        <f>SUM(H59:H60)</f>
        <v>2455.8318990000002</v>
      </c>
      <c r="I61" s="117">
        <f>SUM(I59:I60)</f>
        <v>2242.459926</v>
      </c>
      <c r="J61" s="116">
        <f>SUM(J59:J60)</f>
        <v>6.0000000000000001E-3</v>
      </c>
      <c r="K61" s="98" t="str">
        <f t="shared" si="49"/>
        <v>NA</v>
      </c>
      <c r="L61" s="99">
        <f t="shared" si="50"/>
        <v>9.5150852207469994E-2</v>
      </c>
      <c r="M61" s="44">
        <f t="shared" si="51"/>
        <v>0.85166663233892403</v>
      </c>
      <c r="N61" s="45">
        <f t="shared" si="51"/>
        <v>0.5737261050062098</v>
      </c>
      <c r="O61" s="136">
        <f t="shared" si="51"/>
        <v>343843.02618602227</v>
      </c>
      <c r="P61" s="98">
        <f t="shared" si="52"/>
        <v>2.4769053535439876E-6</v>
      </c>
      <c r="Q61" s="99">
        <f t="shared" si="53"/>
        <v>0.48444811018265566</v>
      </c>
      <c r="R61" s="70"/>
      <c r="S61" s="120">
        <v>28.26419031097074</v>
      </c>
      <c r="T61" s="120">
        <v>17.868858319117962</v>
      </c>
      <c r="U61" s="120">
        <v>27.879164285353159</v>
      </c>
      <c r="V61" s="24">
        <f t="shared" si="54"/>
        <v>1.0138105296728661</v>
      </c>
      <c r="W61" s="25">
        <f t="shared" si="55"/>
        <v>0.58175692068310658</v>
      </c>
      <c r="X61" s="120">
        <v>33.186917554054055</v>
      </c>
      <c r="Y61" s="120">
        <v>31.145276750000001</v>
      </c>
      <c r="Z61" s="135">
        <v>8.1081081081081077E-5</v>
      </c>
      <c r="AA61" s="98" t="str">
        <f t="shared" si="56"/>
        <v>NA</v>
      </c>
      <c r="AB61" s="23">
        <f t="shared" si="57"/>
        <v>6.5552180526186943E-2</v>
      </c>
    </row>
    <row r="62" spans="2:28">
      <c r="R62" s="26"/>
    </row>
    <row r="63" spans="2:28">
      <c r="B63" s="73" t="s">
        <v>45</v>
      </c>
      <c r="C63" s="74" t="s">
        <v>33</v>
      </c>
      <c r="D63" s="75"/>
      <c r="E63" s="75"/>
      <c r="F63" s="75"/>
      <c r="G63" s="76"/>
      <c r="H63" s="74" t="s">
        <v>26</v>
      </c>
      <c r="I63" s="75"/>
      <c r="J63" s="75"/>
      <c r="K63" s="75"/>
      <c r="L63" s="76"/>
      <c r="M63" s="74" t="s">
        <v>34</v>
      </c>
      <c r="N63" s="51"/>
      <c r="O63" s="51"/>
      <c r="P63" s="51"/>
      <c r="Q63" s="52"/>
      <c r="R63" s="70"/>
      <c r="S63" s="77" t="s">
        <v>28</v>
      </c>
      <c r="T63" s="75"/>
      <c r="U63" s="75"/>
      <c r="V63" s="75"/>
      <c r="W63" s="76"/>
      <c r="X63" s="74" t="s">
        <v>29</v>
      </c>
      <c r="Y63" s="75"/>
      <c r="Z63" s="75"/>
      <c r="AA63" s="75"/>
      <c r="AB63" s="76"/>
    </row>
    <row r="64" spans="2:28" s="6" customFormat="1" ht="12.75">
      <c r="B64" s="78" t="s">
        <v>9</v>
      </c>
      <c r="C64" s="79">
        <v>2014</v>
      </c>
      <c r="D64" s="80">
        <v>2013</v>
      </c>
      <c r="E64" s="80" t="s">
        <v>42</v>
      </c>
      <c r="F64" s="80" t="s">
        <v>30</v>
      </c>
      <c r="G64" s="81" t="s">
        <v>31</v>
      </c>
      <c r="H64" s="79">
        <v>2014</v>
      </c>
      <c r="I64" s="80">
        <v>2013</v>
      </c>
      <c r="J64" s="80" t="s">
        <v>42</v>
      </c>
      <c r="K64" s="80" t="s">
        <v>30</v>
      </c>
      <c r="L64" s="81" t="s">
        <v>31</v>
      </c>
      <c r="M64" s="79">
        <v>2014</v>
      </c>
      <c r="N64" s="80">
        <v>2013</v>
      </c>
      <c r="O64" s="80" t="s">
        <v>42</v>
      </c>
      <c r="P64" s="80" t="s">
        <v>30</v>
      </c>
      <c r="Q64" s="81" t="s">
        <v>31</v>
      </c>
      <c r="R64" s="70"/>
      <c r="S64" s="79">
        <v>2014</v>
      </c>
      <c r="T64" s="80">
        <v>2013</v>
      </c>
      <c r="U64" s="80" t="s">
        <v>42</v>
      </c>
      <c r="V64" s="80" t="s">
        <v>30</v>
      </c>
      <c r="W64" s="81" t="s">
        <v>31</v>
      </c>
      <c r="X64" s="79">
        <v>2014</v>
      </c>
      <c r="Y64" s="80">
        <v>2013</v>
      </c>
      <c r="Z64" s="80" t="s">
        <v>42</v>
      </c>
      <c r="AA64" s="80" t="s">
        <v>30</v>
      </c>
      <c r="AB64" s="81" t="s">
        <v>31</v>
      </c>
    </row>
    <row r="65" spans="2:28">
      <c r="B65" s="64" t="s">
        <v>5</v>
      </c>
      <c r="C65" s="111">
        <f t="shared" ref="C65:E72" si="58">C41+C53</f>
        <v>73545.067791031004</v>
      </c>
      <c r="D65" s="112">
        <f t="shared" si="58"/>
        <v>226853.86955952999</v>
      </c>
      <c r="E65" s="112">
        <f t="shared" si="58"/>
        <v>220015.127741</v>
      </c>
      <c r="F65" s="97">
        <f t="shared" ref="F65:F73" si="59">IF(E231,"NA",IF(ISERROR(C65/E65),"NA",IF((C65/E65)&gt;200%,"NA",IF((C65/E65)&lt;-200%,"NA",(C65/E65)))))</f>
        <v>0.33427277726833243</v>
      </c>
      <c r="G65" s="20">
        <f t="shared" ref="G65:G73" si="60">IF(D65=0,"NA",IF(ISERROR(C65/D65-1),"NA",IF((C65/D65-1)&gt;200%,"NA",IF((C65/D65-1)&lt;-200%,"NA",(C65/D65-1)))))</f>
        <v>-0.67580421734119178</v>
      </c>
      <c r="H65" s="111">
        <f t="shared" ref="H65:J72" si="61">H41+H53</f>
        <v>13073.139245999999</v>
      </c>
      <c r="I65" s="112">
        <f t="shared" si="61"/>
        <v>14502.314571000001</v>
      </c>
      <c r="J65" s="112">
        <f t="shared" si="61"/>
        <v>13622.728620000002</v>
      </c>
      <c r="K65" s="12">
        <f t="shared" ref="K65:K73" si="62">IF(J231,"NA",IF(ISERROR(H65/J65),"NA",IF((H65/J65)&gt;200%,"NA",IF((H65/J65)&lt;-200%,"NA",(H65/J65)))))</f>
        <v>0.95965643966560921</v>
      </c>
      <c r="L65" s="20">
        <f t="shared" ref="L65:L73" si="63">IF(I65=0,"NA",IF(ISERROR(H65/I65-1),"NA",IF((H65/I65-1)&gt;200%,"NA",IF((H65/I65-1)&lt;-200%,"NA",(H65/I65-1)))))</f>
        <v>-9.854808472144827E-2</v>
      </c>
      <c r="M65" s="40">
        <f t="shared" ref="M65:O73" si="64">IF(ISERROR(C65/H65),"NA",(C65/H65))</f>
        <v>5.6256623911914394</v>
      </c>
      <c r="N65" s="41">
        <f t="shared" si="64"/>
        <v>15.642597493586665</v>
      </c>
      <c r="O65" s="41">
        <f t="shared" si="64"/>
        <v>16.150591697025231</v>
      </c>
      <c r="P65" s="97">
        <f t="shared" ref="P65:P73" si="65">IF(O221,"NA",IF(ISERROR(M65/O65),"NA",IF((M65/O65)&gt;200%,"NA",IF((M65/O65)&lt;-200%,"NA",(M65/O65)))))</f>
        <v>0.34832546675225695</v>
      </c>
      <c r="Q65" s="20">
        <f t="shared" ref="Q65:Q73" si="66">IF(N65=0,"NA",IF(ISERROR(M65/N65-1),"NA",IF((M65/N65-1)&gt;200%,"NA",IF((M65/N65-1)&lt;-200%,"NA",(M65/N65-1)))))</f>
        <v>-0.64036264479106397</v>
      </c>
      <c r="R65" s="26"/>
      <c r="S65" s="118">
        <v>993.85226744636498</v>
      </c>
      <c r="T65" s="119">
        <v>3150.7481883268056</v>
      </c>
      <c r="U65" s="119">
        <v>2973.1774019054055</v>
      </c>
      <c r="V65" s="12">
        <f t="shared" ref="V65:V73" si="67">IF(U231,"NA",IF(ISERROR(S65/U65),"NA",IF((S65/U65)&gt;200%,"NA",IF((S65/U65)&lt;-200%,"NA",(S65/U65)))))</f>
        <v>0.33427277726833243</v>
      </c>
      <c r="W65" s="20">
        <f t="shared" ref="W65:W73" si="68">IF(T65=0,"NA",IF(ISERROR(S65/T65-1),"NA",IF((S65/T65-1)&gt;200%,"NA",IF((S65/T65-1)&lt;-200%,"NA",(S65/T65-1)))))</f>
        <v>-0.68456626552115962</v>
      </c>
      <c r="X65" s="118">
        <v>176.66404386486485</v>
      </c>
      <c r="Y65" s="119">
        <v>201.42103570833333</v>
      </c>
      <c r="Z65" s="119">
        <v>184.09092729729733</v>
      </c>
      <c r="AA65" s="12">
        <f t="shared" ref="AA65:AA73" si="69">IF(Z231,"NA",IF(ISERROR(X65/Z65),"NA",IF((X65/Z65)&gt;200%,"NA",IF((X65/Z65)&lt;-200%,"NA",(X65/Z65)))))</f>
        <v>0.9596564396656091</v>
      </c>
      <c r="AB65" s="20">
        <f t="shared" ref="AB65:AB73" si="70">IF(Y65=0,"NA",IF(ISERROR(X65/Y65-1),"NA",IF((X65/Y65-1)&gt;200%,"NA",IF((X65/Y65-1)&lt;-200%,"NA",(X65/Y65-1)))))</f>
        <v>-0.12291164999924697</v>
      </c>
    </row>
    <row r="66" spans="2:28">
      <c r="B66" s="64" t="s">
        <v>0</v>
      </c>
      <c r="C66" s="111">
        <f t="shared" si="58"/>
        <v>254466.12266512401</v>
      </c>
      <c r="D66" s="112">
        <f t="shared" si="58"/>
        <v>233527.87673872098</v>
      </c>
      <c r="E66" s="152">
        <f>E42+E54</f>
        <v>263112.68661700003</v>
      </c>
      <c r="F66" s="12">
        <f t="shared" si="59"/>
        <v>0.96713741149068044</v>
      </c>
      <c r="G66" s="20">
        <f t="shared" si="60"/>
        <v>8.9660584504133833E-2</v>
      </c>
      <c r="H66" s="111">
        <f t="shared" si="61"/>
        <v>50442.104253000005</v>
      </c>
      <c r="I66" s="112">
        <f t="shared" si="61"/>
        <v>47355.190194000003</v>
      </c>
      <c r="J66" s="112">
        <f t="shared" si="61"/>
        <v>47933.973370000007</v>
      </c>
      <c r="K66" s="12">
        <f t="shared" si="62"/>
        <v>1.0523247022240334</v>
      </c>
      <c r="L66" s="20">
        <f t="shared" si="63"/>
        <v>6.5186393431297507E-2</v>
      </c>
      <c r="M66" s="40">
        <f t="shared" si="64"/>
        <v>5.044716639670912</v>
      </c>
      <c r="N66" s="65">
        <f t="shared" si="64"/>
        <v>4.9314103856837521</v>
      </c>
      <c r="O66" s="41">
        <f t="shared" si="64"/>
        <v>5.4890648139274001</v>
      </c>
      <c r="P66" s="12">
        <f t="shared" si="65"/>
        <v>0.91904847377115251</v>
      </c>
      <c r="Q66" s="20">
        <f t="shared" si="66"/>
        <v>2.29764398266461E-2</v>
      </c>
      <c r="R66" s="26"/>
      <c r="S66" s="118">
        <v>3438.7313873665407</v>
      </c>
      <c r="T66" s="119">
        <v>3243.4427324822359</v>
      </c>
      <c r="U66" s="119">
        <v>3555.5768461756761</v>
      </c>
      <c r="V66" s="12">
        <f t="shared" si="67"/>
        <v>0.96713741149068044</v>
      </c>
      <c r="W66" s="20">
        <f t="shared" si="68"/>
        <v>6.0210298436454535E-2</v>
      </c>
      <c r="X66" s="118">
        <v>681.650057472973</v>
      </c>
      <c r="Y66" s="119">
        <v>657.71097491666671</v>
      </c>
      <c r="Z66" s="119">
        <v>647.756396891892</v>
      </c>
      <c r="AA66" s="12">
        <f t="shared" si="69"/>
        <v>1.0523247022240334</v>
      </c>
      <c r="AB66" s="20">
        <f t="shared" si="70"/>
        <v>3.6397571987208277E-2</v>
      </c>
    </row>
    <row r="67" spans="2:28">
      <c r="B67" s="64" t="s">
        <v>4</v>
      </c>
      <c r="C67" s="111">
        <f t="shared" si="58"/>
        <v>140324.34937282</v>
      </c>
      <c r="D67" s="112">
        <f t="shared" si="58"/>
        <v>126792.90787399399</v>
      </c>
      <c r="E67" s="112">
        <f t="shared" si="58"/>
        <v>154669.58850099999</v>
      </c>
      <c r="F67" s="12">
        <f t="shared" si="59"/>
        <v>0.9072523611964789</v>
      </c>
      <c r="G67" s="20">
        <f t="shared" si="60"/>
        <v>0.10672080738359169</v>
      </c>
      <c r="H67" s="111">
        <f t="shared" si="61"/>
        <v>15425.596544</v>
      </c>
      <c r="I67" s="112">
        <f t="shared" si="61"/>
        <v>15397.935071</v>
      </c>
      <c r="J67" s="112">
        <f t="shared" si="61"/>
        <v>15724.222709999998</v>
      </c>
      <c r="K67" s="12">
        <f t="shared" si="62"/>
        <v>0.98100852604878941</v>
      </c>
      <c r="L67" s="20">
        <f t="shared" si="63"/>
        <v>1.7964404235017994E-3</v>
      </c>
      <c r="M67" s="40">
        <f t="shared" si="64"/>
        <v>9.0968507423721707</v>
      </c>
      <c r="N67" s="65">
        <f t="shared" si="64"/>
        <v>8.2344098276392828</v>
      </c>
      <c r="O67" s="41">
        <f t="shared" si="64"/>
        <v>9.8363900940321916</v>
      </c>
      <c r="P67" s="12">
        <f t="shared" si="65"/>
        <v>0.92481597978625263</v>
      </c>
      <c r="Q67" s="20">
        <f t="shared" si="66"/>
        <v>0.10473621459039539</v>
      </c>
      <c r="R67" s="26"/>
      <c r="S67" s="118">
        <v>1896.2749915245945</v>
      </c>
      <c r="T67" s="119">
        <v>1761.0126093610277</v>
      </c>
      <c r="U67" s="119">
        <v>2090.1295743378378</v>
      </c>
      <c r="V67" s="12">
        <f t="shared" si="67"/>
        <v>0.90725236119647878</v>
      </c>
      <c r="W67" s="20">
        <f t="shared" si="68"/>
        <v>7.6809434211062122E-2</v>
      </c>
      <c r="X67" s="118">
        <v>208.45400735135135</v>
      </c>
      <c r="Y67" s="119">
        <v>213.86020931944444</v>
      </c>
      <c r="Z67" s="119">
        <v>212.48949608108106</v>
      </c>
      <c r="AA67" s="12">
        <f t="shared" si="69"/>
        <v>0.98100852604878941</v>
      </c>
      <c r="AB67" s="20">
        <f t="shared" si="70"/>
        <v>-2.5279139047403643E-2</v>
      </c>
    </row>
    <row r="68" spans="2:28">
      <c r="B68" s="64" t="s">
        <v>1</v>
      </c>
      <c r="C68" s="111">
        <f t="shared" si="58"/>
        <v>128457.73205395401</v>
      </c>
      <c r="D68" s="112">
        <f t="shared" si="58"/>
        <v>143305.04561539099</v>
      </c>
      <c r="E68" s="112">
        <f t="shared" si="58"/>
        <v>150696.728688</v>
      </c>
      <c r="F68" s="12">
        <f t="shared" si="59"/>
        <v>0.85242548509404448</v>
      </c>
      <c r="G68" s="20">
        <f t="shared" si="60"/>
        <v>-0.10360635592193257</v>
      </c>
      <c r="H68" s="111">
        <f t="shared" si="61"/>
        <v>4741.8017399999999</v>
      </c>
      <c r="I68" s="112">
        <f t="shared" si="61"/>
        <v>4623.5755170000002</v>
      </c>
      <c r="J68" s="112">
        <f t="shared" si="61"/>
        <v>6305.8060200000009</v>
      </c>
      <c r="K68" s="12">
        <f t="shared" si="62"/>
        <v>0.75197393084413322</v>
      </c>
      <c r="L68" s="20">
        <f t="shared" si="63"/>
        <v>2.5570302153669733E-2</v>
      </c>
      <c r="M68" s="40">
        <f t="shared" si="64"/>
        <v>27.090489880741831</v>
      </c>
      <c r="N68" s="65">
        <f t="shared" si="64"/>
        <v>30.994420895362438</v>
      </c>
      <c r="O68" s="41">
        <f t="shared" si="64"/>
        <v>23.898091411318102</v>
      </c>
      <c r="P68" s="12">
        <f t="shared" si="65"/>
        <v>1.1335838253556856</v>
      </c>
      <c r="Q68" s="20">
        <f t="shared" si="66"/>
        <v>-0.12595592696506019</v>
      </c>
      <c r="R68" s="26"/>
      <c r="S68" s="118">
        <v>1735.9152980264055</v>
      </c>
      <c r="T68" s="119">
        <v>1990.3478557693193</v>
      </c>
      <c r="U68" s="119">
        <v>2036.4422795675675</v>
      </c>
      <c r="V68" s="12">
        <f t="shared" si="67"/>
        <v>0.85242548509404448</v>
      </c>
      <c r="W68" s="20">
        <f t="shared" si="68"/>
        <v>-0.12783321116728574</v>
      </c>
      <c r="X68" s="118">
        <v>64.078401891891886</v>
      </c>
      <c r="Y68" s="119">
        <v>64.216326625000008</v>
      </c>
      <c r="Z68" s="119">
        <v>85.213594864864874</v>
      </c>
      <c r="AA68" s="12">
        <f t="shared" si="69"/>
        <v>0.75197393084413322</v>
      </c>
      <c r="AB68" s="20">
        <f t="shared" si="70"/>
        <v>-2.1478141207539325E-3</v>
      </c>
    </row>
    <row r="69" spans="2:28">
      <c r="B69" s="19" t="s">
        <v>2</v>
      </c>
      <c r="C69" s="111">
        <f t="shared" si="58"/>
        <v>55811.685019822005</v>
      </c>
      <c r="D69" s="112">
        <f t="shared" si="58"/>
        <v>50806.595986642002</v>
      </c>
      <c r="E69" s="112">
        <f t="shared" si="58"/>
        <v>56717.632328000007</v>
      </c>
      <c r="F69" s="12">
        <f t="shared" si="59"/>
        <v>0.98402706052786415</v>
      </c>
      <c r="G69" s="20">
        <f t="shared" si="60"/>
        <v>9.8512583572730072E-2</v>
      </c>
      <c r="H69" s="111">
        <f t="shared" si="61"/>
        <v>5176.4810488450867</v>
      </c>
      <c r="I69" s="112">
        <f t="shared" si="61"/>
        <v>4770.7646236678029</v>
      </c>
      <c r="J69" s="112">
        <f t="shared" si="61"/>
        <v>5077.0010000000002</v>
      </c>
      <c r="K69" s="12">
        <f t="shared" si="62"/>
        <v>1.0195942543334315</v>
      </c>
      <c r="L69" s="20">
        <f t="shared" si="63"/>
        <v>8.504222219736457E-2</v>
      </c>
      <c r="M69" s="40">
        <f t="shared" si="64"/>
        <v>10.781781000101223</v>
      </c>
      <c r="N69" s="65">
        <f t="shared" si="64"/>
        <v>10.649570874779707</v>
      </c>
      <c r="O69" s="41">
        <f t="shared" si="64"/>
        <v>11.171483387141347</v>
      </c>
      <c r="P69" s="12">
        <f t="shared" si="65"/>
        <v>0.96511632577919948</v>
      </c>
      <c r="Q69" s="20">
        <f t="shared" si="66"/>
        <v>1.2414596501218123E-2</v>
      </c>
      <c r="R69" s="26"/>
      <c r="S69" s="118">
        <v>754.21195972732437</v>
      </c>
      <c r="T69" s="119">
        <v>705.64716648113892</v>
      </c>
      <c r="U69" s="119">
        <v>766.45449091891896</v>
      </c>
      <c r="V69" s="12">
        <f t="shared" si="67"/>
        <v>0.98402706052786415</v>
      </c>
      <c r="W69" s="20">
        <f t="shared" si="68"/>
        <v>6.8823054286980545E-2</v>
      </c>
      <c r="X69" s="118">
        <v>69.952446606014689</v>
      </c>
      <c r="Y69" s="119">
        <v>66.260619773163924</v>
      </c>
      <c r="Z69" s="119">
        <v>68.608121621621621</v>
      </c>
      <c r="AA69" s="12">
        <f t="shared" si="69"/>
        <v>1.0195942543334318</v>
      </c>
      <c r="AB69" s="20">
        <f t="shared" si="70"/>
        <v>5.5716756732571149E-2</v>
      </c>
    </row>
    <row r="70" spans="2:28">
      <c r="B70" s="83" t="s">
        <v>6</v>
      </c>
      <c r="C70" s="126">
        <f t="shared" si="58"/>
        <v>277.45378295900002</v>
      </c>
      <c r="D70" s="127">
        <f>D46+D58</f>
        <v>420.74868007499998</v>
      </c>
      <c r="E70" s="127">
        <f t="shared" si="58"/>
        <v>251.470484</v>
      </c>
      <c r="F70" s="33">
        <f t="shared" si="59"/>
        <v>1.1033254421978209</v>
      </c>
      <c r="G70" s="32">
        <f t="shared" si="60"/>
        <v>-0.34057123385498711</v>
      </c>
      <c r="H70" s="126">
        <f t="shared" si="61"/>
        <v>211.88592700000001</v>
      </c>
      <c r="I70" s="127">
        <f t="shared" si="61"/>
        <v>208.18555799999999</v>
      </c>
      <c r="J70" s="127">
        <f t="shared" si="61"/>
        <v>212.43106999999998</v>
      </c>
      <c r="K70" s="31">
        <f t="shared" si="62"/>
        <v>0.99743378875792521</v>
      </c>
      <c r="L70" s="32">
        <f t="shared" si="63"/>
        <v>1.7774378950916603E-2</v>
      </c>
      <c r="M70" s="46">
        <f t="shared" si="64"/>
        <v>1.309448847723615</v>
      </c>
      <c r="N70" s="72">
        <f t="shared" si="64"/>
        <v>2.0210272226231947</v>
      </c>
      <c r="O70" s="47">
        <f t="shared" si="64"/>
        <v>1.1837745015359571</v>
      </c>
      <c r="P70" s="33">
        <f t="shared" si="65"/>
        <v>1.1061640929286738</v>
      </c>
      <c r="Q70" s="32">
        <f t="shared" si="66"/>
        <v>-0.35208747657341577</v>
      </c>
      <c r="R70" s="28"/>
      <c r="S70" s="130">
        <v>3.7493754453918924</v>
      </c>
      <c r="T70" s="131">
        <v>5.8437316677083331</v>
      </c>
      <c r="U70" s="131">
        <v>3.398249783783784</v>
      </c>
      <c r="V70" s="33">
        <f t="shared" si="67"/>
        <v>1.1033254421978209</v>
      </c>
      <c r="W70" s="32">
        <f t="shared" si="68"/>
        <v>-0.35839363293998738</v>
      </c>
      <c r="X70" s="130">
        <v>2.863323337837838</v>
      </c>
      <c r="Y70" s="131">
        <v>2.891466083333333</v>
      </c>
      <c r="Z70" s="131">
        <v>2.8706901351351348</v>
      </c>
      <c r="AA70" s="33">
        <f t="shared" si="69"/>
        <v>0.99743378875792521</v>
      </c>
      <c r="AB70" s="32">
        <f t="shared" si="70"/>
        <v>-9.7330366964054615E-3</v>
      </c>
    </row>
    <row r="71" spans="2:28">
      <c r="B71" s="34" t="s">
        <v>35</v>
      </c>
      <c r="C71" s="128">
        <f>SUM(C65:C70)</f>
        <v>652882.41068571003</v>
      </c>
      <c r="D71" s="129">
        <f>SUM(D65:D70)</f>
        <v>781707.04445435305</v>
      </c>
      <c r="E71" s="129">
        <f>SUM(E65:E70)</f>
        <v>845463.23435900011</v>
      </c>
      <c r="F71" s="13">
        <f t="shared" si="59"/>
        <v>0.77221857101888303</v>
      </c>
      <c r="G71" s="38">
        <f t="shared" si="60"/>
        <v>-0.16479912095274152</v>
      </c>
      <c r="H71" s="128">
        <f>SUM(H65:H70)</f>
        <v>89071.008758845084</v>
      </c>
      <c r="I71" s="129">
        <f>SUM(I65:I70)</f>
        <v>86857.965534667805</v>
      </c>
      <c r="J71" s="129">
        <f>SUM(J65:J70)</f>
        <v>88876.162790000017</v>
      </c>
      <c r="K71" s="13">
        <f t="shared" si="62"/>
        <v>1.0021923310224976</v>
      </c>
      <c r="L71" s="38">
        <f t="shared" si="63"/>
        <v>2.5478874741706736E-2</v>
      </c>
      <c r="M71" s="48">
        <f t="shared" si="64"/>
        <v>7.3299092463784001</v>
      </c>
      <c r="N71" s="49">
        <f t="shared" si="64"/>
        <v>8.9998313872819029</v>
      </c>
      <c r="O71" s="49">
        <f t="shared" si="64"/>
        <v>9.5128233242550415</v>
      </c>
      <c r="P71" s="13">
        <f t="shared" si="65"/>
        <v>0.77052931569633798</v>
      </c>
      <c r="Q71" s="38">
        <f t="shared" si="66"/>
        <v>-0.1855503807841723</v>
      </c>
      <c r="R71" s="36"/>
      <c r="S71" s="132">
        <v>8822.7352795366223</v>
      </c>
      <c r="T71" s="133">
        <v>10857.042284088237</v>
      </c>
      <c r="U71" s="133">
        <v>11425.178842689191</v>
      </c>
      <c r="V71" s="13">
        <f t="shared" si="67"/>
        <v>0.77221857101888303</v>
      </c>
      <c r="W71" s="38">
        <f t="shared" si="68"/>
        <v>-0.18737211768374851</v>
      </c>
      <c r="X71" s="132">
        <v>1203.6622805249335</v>
      </c>
      <c r="Y71" s="133">
        <v>1206.3606324259417</v>
      </c>
      <c r="Z71" s="133">
        <v>1201.0292268918922</v>
      </c>
      <c r="AA71" s="13">
        <f t="shared" si="69"/>
        <v>1.0021923310224976</v>
      </c>
      <c r="AB71" s="38">
        <f t="shared" si="70"/>
        <v>-2.236770521582665E-3</v>
      </c>
    </row>
    <row r="72" spans="2:28" ht="15.75" thickBot="1">
      <c r="B72" s="66" t="s">
        <v>36</v>
      </c>
      <c r="C72" s="113">
        <f>C48+C60</f>
        <v>377079.37219616398</v>
      </c>
      <c r="D72" s="114">
        <f>D48+D60</f>
        <v>0</v>
      </c>
      <c r="E72" s="114">
        <f t="shared" si="58"/>
        <v>378041.18027868733</v>
      </c>
      <c r="F72" s="11">
        <f t="shared" si="59"/>
        <v>0.99745581134358352</v>
      </c>
      <c r="G72" s="101" t="str">
        <f t="shared" si="60"/>
        <v>NA</v>
      </c>
      <c r="H72" s="113">
        <f>H48+H60</f>
        <v>73089.854969738284</v>
      </c>
      <c r="I72" s="114">
        <f>I48+I60</f>
        <v>0</v>
      </c>
      <c r="J72" s="114">
        <f t="shared" si="61"/>
        <v>75349.44856110627</v>
      </c>
      <c r="K72" s="11">
        <f t="shared" si="62"/>
        <v>0.9700118098470818</v>
      </c>
      <c r="L72" s="101" t="str">
        <f t="shared" si="63"/>
        <v>NA</v>
      </c>
      <c r="M72" s="42">
        <f t="shared" si="64"/>
        <v>5.1591205421366322</v>
      </c>
      <c r="N72" s="109" t="str">
        <f t="shared" si="64"/>
        <v>NA</v>
      </c>
      <c r="O72" s="43">
        <f t="shared" si="64"/>
        <v>5.0171724876275192</v>
      </c>
      <c r="P72" s="11">
        <f t="shared" si="65"/>
        <v>1.0282924405846441</v>
      </c>
      <c r="Q72" s="101" t="str">
        <f t="shared" si="66"/>
        <v>NA</v>
      </c>
      <c r="R72" s="26"/>
      <c r="S72" s="118">
        <v>5095.6671918400534</v>
      </c>
      <c r="T72" s="119">
        <v>0</v>
      </c>
      <c r="U72" s="119">
        <v>5108.6645983606395</v>
      </c>
      <c r="V72" s="12">
        <f t="shared" si="67"/>
        <v>0.99745581134358341</v>
      </c>
      <c r="W72" s="96" t="str">
        <f t="shared" si="68"/>
        <v>NA</v>
      </c>
      <c r="X72" s="118">
        <v>987.70074283430108</v>
      </c>
      <c r="Y72" s="134">
        <v>0</v>
      </c>
      <c r="Z72" s="134">
        <v>1018.235791366301</v>
      </c>
      <c r="AA72" s="11">
        <f t="shared" si="69"/>
        <v>0.97001180984708169</v>
      </c>
      <c r="AB72" s="101" t="str">
        <f t="shared" si="70"/>
        <v>NA</v>
      </c>
    </row>
    <row r="73" spans="2:28" s="2" customFormat="1" ht="15.75" thickTop="1">
      <c r="B73" s="68" t="s">
        <v>7</v>
      </c>
      <c r="C73" s="115">
        <f>SUM(C71:C72)</f>
        <v>1029961.782881874</v>
      </c>
      <c r="D73" s="117">
        <f>SUM(D71:D72)</f>
        <v>781707.04445435305</v>
      </c>
      <c r="E73" s="116">
        <f>SUM(E71:E72)</f>
        <v>1223504.4146376874</v>
      </c>
      <c r="F73" s="22">
        <f t="shared" si="59"/>
        <v>0.8418128864593214</v>
      </c>
      <c r="G73" s="23">
        <f t="shared" si="60"/>
        <v>0.31758027535853617</v>
      </c>
      <c r="H73" s="115">
        <f>SUM(H71:H72)</f>
        <v>162160.86372858338</v>
      </c>
      <c r="I73" s="117">
        <f>SUM(I71:I72)</f>
        <v>86857.965534667805</v>
      </c>
      <c r="J73" s="116">
        <f>SUM(J71:J72)</f>
        <v>164225.61135110629</v>
      </c>
      <c r="K73" s="22">
        <f t="shared" si="62"/>
        <v>0.98742737137322278</v>
      </c>
      <c r="L73" s="23">
        <f t="shared" si="63"/>
        <v>0.86696594526911608</v>
      </c>
      <c r="M73" s="44">
        <f t="shared" si="64"/>
        <v>6.3514818507983017</v>
      </c>
      <c r="N73" s="45">
        <f t="shared" si="64"/>
        <v>8.9998313872819029</v>
      </c>
      <c r="O73" s="45">
        <f t="shared" si="64"/>
        <v>7.4501437660773568</v>
      </c>
      <c r="P73" s="22">
        <f t="shared" si="65"/>
        <v>0.85253144774446121</v>
      </c>
      <c r="Q73" s="23">
        <f t="shared" si="66"/>
        <v>-0.29426657261891731</v>
      </c>
      <c r="R73" s="70"/>
      <c r="S73" s="120">
        <v>13918.402471376676</v>
      </c>
      <c r="T73" s="120">
        <v>10857.042284088237</v>
      </c>
      <c r="U73" s="120">
        <v>16533.84344104983</v>
      </c>
      <c r="V73" s="24">
        <f t="shared" si="67"/>
        <v>0.8418128864593214</v>
      </c>
      <c r="W73" s="25">
        <f t="shared" si="68"/>
        <v>0.28196999764614339</v>
      </c>
      <c r="X73" s="120">
        <v>2191.3630233592348</v>
      </c>
      <c r="Y73" s="120">
        <v>1206.3606324259417</v>
      </c>
      <c r="Z73" s="135">
        <v>2219.2650182581929</v>
      </c>
      <c r="AA73" s="22">
        <f t="shared" si="69"/>
        <v>0.9874273713732229</v>
      </c>
      <c r="AB73" s="23">
        <f t="shared" si="70"/>
        <v>0.81650740620778861</v>
      </c>
    </row>
    <row r="74" spans="2:28" s="2" customFormat="1">
      <c r="B74" s="69"/>
      <c r="C74" s="4"/>
      <c r="D74" s="4"/>
      <c r="E74" s="4"/>
      <c r="F74" s="13"/>
      <c r="G74" s="13"/>
      <c r="H74" s="4"/>
      <c r="I74" s="4"/>
      <c r="J74" s="4"/>
      <c r="K74" s="13"/>
      <c r="L74" s="13"/>
      <c r="M74" s="50"/>
      <c r="N74" s="49"/>
      <c r="O74" s="49"/>
      <c r="P74" s="13"/>
      <c r="Q74" s="13"/>
      <c r="R74" s="82"/>
      <c r="S74" s="37"/>
      <c r="T74" s="37"/>
      <c r="U74" s="37"/>
      <c r="V74" s="13"/>
      <c r="W74" s="13"/>
      <c r="X74" s="37"/>
      <c r="Y74" s="37"/>
      <c r="Z74" s="37"/>
      <c r="AA74" s="13"/>
      <c r="AB74" s="13"/>
    </row>
    <row r="76" spans="2:28">
      <c r="B76" s="84" t="s">
        <v>27</v>
      </c>
      <c r="C76" s="85" t="s">
        <v>33</v>
      </c>
      <c r="D76" s="86"/>
      <c r="E76" s="86"/>
      <c r="F76" s="86"/>
      <c r="G76" s="87"/>
      <c r="H76" s="85" t="s">
        <v>26</v>
      </c>
      <c r="I76" s="86"/>
      <c r="J76" s="86"/>
      <c r="K76" s="86"/>
      <c r="L76" s="87"/>
      <c r="M76" s="85" t="s">
        <v>34</v>
      </c>
      <c r="N76" s="88"/>
      <c r="O76" s="88"/>
      <c r="P76" s="88"/>
      <c r="Q76" s="89"/>
      <c r="R76" s="90"/>
      <c r="S76" s="91" t="s">
        <v>28</v>
      </c>
      <c r="T76" s="86"/>
      <c r="U76" s="86"/>
      <c r="V76" s="86"/>
      <c r="W76" s="87"/>
      <c r="X76" s="85" t="s">
        <v>29</v>
      </c>
      <c r="Y76" s="86"/>
      <c r="Z76" s="86"/>
      <c r="AA76" s="86"/>
      <c r="AB76" s="87"/>
    </row>
    <row r="77" spans="2:28">
      <c r="B77" s="84" t="s">
        <v>9</v>
      </c>
      <c r="C77" s="92">
        <v>2014</v>
      </c>
      <c r="D77" s="93">
        <v>2013</v>
      </c>
      <c r="E77" s="93" t="s">
        <v>42</v>
      </c>
      <c r="F77" s="93" t="s">
        <v>30</v>
      </c>
      <c r="G77" s="94" t="s">
        <v>31</v>
      </c>
      <c r="H77" s="92">
        <v>2014</v>
      </c>
      <c r="I77" s="93">
        <v>2013</v>
      </c>
      <c r="J77" s="93" t="s">
        <v>42</v>
      </c>
      <c r="K77" s="93" t="s">
        <v>30</v>
      </c>
      <c r="L77" s="94" t="s">
        <v>31</v>
      </c>
      <c r="M77" s="92">
        <v>2014</v>
      </c>
      <c r="N77" s="93">
        <v>2013</v>
      </c>
      <c r="O77" s="93" t="s">
        <v>42</v>
      </c>
      <c r="P77" s="93" t="s">
        <v>30</v>
      </c>
      <c r="Q77" s="94" t="s">
        <v>31</v>
      </c>
      <c r="R77" s="90"/>
      <c r="S77" s="92">
        <v>2014</v>
      </c>
      <c r="T77" s="93">
        <v>2013</v>
      </c>
      <c r="U77" s="93" t="s">
        <v>42</v>
      </c>
      <c r="V77" s="93" t="s">
        <v>30</v>
      </c>
      <c r="W77" s="94" t="s">
        <v>31</v>
      </c>
      <c r="X77" s="92">
        <v>2014</v>
      </c>
      <c r="Y77" s="93">
        <v>2013</v>
      </c>
      <c r="Z77" s="93" t="s">
        <v>42</v>
      </c>
      <c r="AA77" s="93" t="s">
        <v>30</v>
      </c>
      <c r="AB77" s="94" t="s">
        <v>31</v>
      </c>
    </row>
    <row r="78" spans="2:28">
      <c r="B78" s="64" t="s">
        <v>5</v>
      </c>
      <c r="C78" s="111">
        <f t="shared" ref="C78:E82" si="71">C29+C65</f>
        <v>755260.94848303113</v>
      </c>
      <c r="D78" s="110">
        <f t="shared" si="71"/>
        <v>844289.9924095301</v>
      </c>
      <c r="E78" s="112">
        <f t="shared" si="71"/>
        <v>873850.56323000009</v>
      </c>
      <c r="F78" s="12">
        <f t="shared" ref="F78:F87" si="72">IF(E244,"NA",IF(ISERROR(C78/E78),"NA",IF((C78/E78)&gt;200%,"NA",IF((C78/E78)&lt;-200%,"NA",(C78/E78)))))</f>
        <v>0.86429073832872749</v>
      </c>
      <c r="G78" s="20">
        <f t="shared" ref="G78:G87" si="73">IF(D78=0,"NA",IF(ISERROR(C78/D78-1),"NA",IF((C78/D78-1)&gt;200%,"NA",IF((C78/D78-1)&lt;-200%,"NA",(C78/D78-1)))))</f>
        <v>-0.10544841787407411</v>
      </c>
      <c r="H78" s="143">
        <f t="shared" ref="H78:J82" si="74">H29+H65</f>
        <v>86132.718576000014</v>
      </c>
      <c r="I78" s="144">
        <f t="shared" si="74"/>
        <v>81848.872262999997</v>
      </c>
      <c r="J78" s="108">
        <f t="shared" si="74"/>
        <v>75713.769899999985</v>
      </c>
      <c r="K78" s="12">
        <f t="shared" ref="K78:K87" si="75">IF(J244,"NA",IF(ISERROR(H78/J78),"NA",IF((H78/J78)&gt;200%,"NA",IF((H78/J78)&lt;-200%,"NA",(H78/J78)))))</f>
        <v>1.1376096935836242</v>
      </c>
      <c r="L78" s="20">
        <f t="shared" ref="L78:L87" si="76">IF(I78=0,"NA",IF(ISERROR(H78/I78-1),"NA",IF((H78/I78-1)&gt;200%,"NA",IF((H78/I78-1)&lt;-200%,"NA",(H78/I78-1)))))</f>
        <v>5.2338489151505962E-2</v>
      </c>
      <c r="M78" s="40">
        <f t="shared" ref="M78:O87" si="77">IF(ISERROR(C78/H78),"NA",(C78/H78))</f>
        <v>8.7685720475270905</v>
      </c>
      <c r="N78" s="41">
        <f t="shared" si="77"/>
        <v>10.315230608146004</v>
      </c>
      <c r="O78" s="41">
        <f t="shared" si="77"/>
        <v>11.541501161336312</v>
      </c>
      <c r="P78" s="12">
        <f t="shared" ref="P78:P87" si="78">IF(O234,"NA",IF(ISERROR(M78/O78),"NA",IF((M78/O78)&gt;200%,"NA",IF((M78/O78)&lt;-200%,"NA",(M78/O78)))))</f>
        <v>0.75974276872245594</v>
      </c>
      <c r="Q78" s="20">
        <f t="shared" ref="Q78:Q87" si="79">IF(N78=0,"NA",IF(ISERROR(M78/N78-1),"NA",IF((M78/N78-1)&gt;200%,"NA",IF((M78/N78-1)&lt;-200%,"NA",(M78/N78-1)))))</f>
        <v>-0.14993931007199268</v>
      </c>
      <c r="R78" s="26"/>
      <c r="S78" s="118">
        <v>10206.229033554475</v>
      </c>
      <c r="T78" s="119">
        <v>11726.249894576807</v>
      </c>
      <c r="U78" s="119">
        <v>11808.791395000002</v>
      </c>
      <c r="V78" s="12">
        <f t="shared" ref="V78:V87" si="80">IF(U244,"NA",IF(ISERROR(S78/U78),"NA",IF((S78/U78)&gt;200%,"NA",IF((S78/U78)&lt;-200%,"NA",(S78/U78)))))</f>
        <v>0.86429073832872738</v>
      </c>
      <c r="W78" s="20">
        <f t="shared" ref="W78:W87" si="81">IF(T78=0,"NA",IF(ISERROR(S78/T78-1),"NA",IF((S78/T78-1)&gt;200%,"NA",IF((S78/T78-1)&lt;-200%,"NA",(S78/T78-1)))))</f>
        <v>-0.12962548766126125</v>
      </c>
      <c r="X78" s="118">
        <v>1163.9556564324325</v>
      </c>
      <c r="Y78" s="119">
        <v>1136.7898925416666</v>
      </c>
      <c r="Z78" s="119">
        <v>1023.1590527027025</v>
      </c>
      <c r="AA78" s="12">
        <f t="shared" ref="AA78:AA87" si="82">IF(Z244,"NA",IF(ISERROR(X78/Z78),"NA",IF((X78/Z78)&gt;200%,"NA",IF((X78/Z78)&lt;-200%,"NA",(X78/Z78)))))</f>
        <v>1.1376096935836242</v>
      </c>
      <c r="AB78" s="20">
        <f t="shared" ref="AB78:AB87" si="83">IF(Y78=0,"NA",IF(ISERROR(X78/Y78-1),"NA",IF((X78/Y78-1)&gt;200%,"NA",IF((X78/Y78-1)&lt;-200%,"NA",(X78/Y78-1)))))</f>
        <v>2.3896908363627345E-2</v>
      </c>
    </row>
    <row r="79" spans="2:28">
      <c r="B79" s="64" t="s">
        <v>0</v>
      </c>
      <c r="C79" s="111">
        <f t="shared" si="71"/>
        <v>574048.175715124</v>
      </c>
      <c r="D79" s="112">
        <f t="shared" si="71"/>
        <v>525862.39079626394</v>
      </c>
      <c r="E79" s="112">
        <f t="shared" si="71"/>
        <v>580139.35175000003</v>
      </c>
      <c r="F79" s="12">
        <f t="shared" si="72"/>
        <v>0.98950049498193515</v>
      </c>
      <c r="G79" s="20">
        <f t="shared" si="73"/>
        <v>9.1631928356574077E-2</v>
      </c>
      <c r="H79" s="143">
        <f t="shared" si="74"/>
        <v>133750.78088199999</v>
      </c>
      <c r="I79" s="108">
        <f t="shared" si="74"/>
        <v>123288.10760600001</v>
      </c>
      <c r="J79" s="108">
        <f t="shared" si="74"/>
        <v>124845.02188</v>
      </c>
      <c r="K79" s="12">
        <f t="shared" si="75"/>
        <v>1.0713345143273725</v>
      </c>
      <c r="L79" s="20">
        <f t="shared" si="76"/>
        <v>8.4863605088629113E-2</v>
      </c>
      <c r="M79" s="40">
        <f t="shared" si="77"/>
        <v>4.2919239194690837</v>
      </c>
      <c r="N79" s="65">
        <f t="shared" si="77"/>
        <v>4.2653131839511831</v>
      </c>
      <c r="O79" s="41">
        <f t="shared" si="77"/>
        <v>4.6468761270082934</v>
      </c>
      <c r="P79" s="12">
        <f t="shared" si="78"/>
        <v>0.92361487635184036</v>
      </c>
      <c r="Q79" s="20">
        <f t="shared" si="79"/>
        <v>6.2388702470963509E-3</v>
      </c>
      <c r="R79" s="26"/>
      <c r="S79" s="118">
        <v>7757.4077799341085</v>
      </c>
      <c r="T79" s="119">
        <v>7303.6443166147765</v>
      </c>
      <c r="U79" s="119">
        <v>7839.7209695945949</v>
      </c>
      <c r="V79" s="12">
        <f t="shared" si="80"/>
        <v>0.98950049498193515</v>
      </c>
      <c r="W79" s="20">
        <f t="shared" si="81"/>
        <v>6.2128362725315522E-2</v>
      </c>
      <c r="X79" s="118">
        <v>1807.4429848918917</v>
      </c>
      <c r="Y79" s="119">
        <v>1712.3348278611111</v>
      </c>
      <c r="Z79" s="119">
        <v>1687.0948902702703</v>
      </c>
      <c r="AA79" s="12">
        <f t="shared" si="82"/>
        <v>1.0713345143273725</v>
      </c>
      <c r="AB79" s="20">
        <f t="shared" si="83"/>
        <v>5.5542967113260788E-2</v>
      </c>
    </row>
    <row r="80" spans="2:28">
      <c r="B80" s="64" t="s">
        <v>4</v>
      </c>
      <c r="C80" s="139">
        <f t="shared" si="71"/>
        <v>481235.09862482001</v>
      </c>
      <c r="D80" s="112">
        <f t="shared" si="71"/>
        <v>447831.95483381493</v>
      </c>
      <c r="E80" s="112">
        <f t="shared" si="71"/>
        <v>498954.39959499997</v>
      </c>
      <c r="F80" s="12">
        <f t="shared" si="72"/>
        <v>0.96448713352450111</v>
      </c>
      <c r="G80" s="20">
        <f t="shared" si="73"/>
        <v>7.4588567051675936E-2</v>
      </c>
      <c r="H80" s="143">
        <f t="shared" si="74"/>
        <v>44380.217765000001</v>
      </c>
      <c r="I80" s="108">
        <f t="shared" si="74"/>
        <v>42969.601672000004</v>
      </c>
      <c r="J80" s="108">
        <f t="shared" si="74"/>
        <v>42726.52618999999</v>
      </c>
      <c r="K80" s="12">
        <f t="shared" si="75"/>
        <v>1.0387040960841571</v>
      </c>
      <c r="L80" s="20">
        <f t="shared" si="76"/>
        <v>3.2828232939361657E-2</v>
      </c>
      <c r="M80" s="40">
        <f t="shared" si="77"/>
        <v>10.843459605652072</v>
      </c>
      <c r="N80" s="65">
        <f t="shared" si="77"/>
        <v>10.422064375933759</v>
      </c>
      <c r="O80" s="41">
        <f t="shared" si="77"/>
        <v>11.67786019804668</v>
      </c>
      <c r="P80" s="12">
        <f t="shared" si="78"/>
        <v>0.92854850304389014</v>
      </c>
      <c r="Q80" s="20">
        <f t="shared" si="79"/>
        <v>4.0432990482325293E-2</v>
      </c>
      <c r="R80" s="26"/>
      <c r="S80" s="118">
        <v>6503.1770084435138</v>
      </c>
      <c r="T80" s="119">
        <v>6219.8882615807634</v>
      </c>
      <c r="U80" s="119">
        <v>6742.6270215540535</v>
      </c>
      <c r="V80" s="12">
        <f t="shared" si="80"/>
        <v>0.96448713352450111</v>
      </c>
      <c r="W80" s="20">
        <f t="shared" si="81"/>
        <v>4.554563280703583E-2</v>
      </c>
      <c r="X80" s="118">
        <v>599.73267250000004</v>
      </c>
      <c r="Y80" s="119">
        <v>596.80002322222231</v>
      </c>
      <c r="Z80" s="119">
        <v>577.38548905405389</v>
      </c>
      <c r="AA80" s="12">
        <f t="shared" si="82"/>
        <v>1.0387040960841571</v>
      </c>
      <c r="AB80" s="20">
        <f t="shared" si="83"/>
        <v>4.9139563734328373E-3</v>
      </c>
    </row>
    <row r="81" spans="2:28">
      <c r="B81" s="64" t="s">
        <v>1</v>
      </c>
      <c r="C81" s="139">
        <f t="shared" si="71"/>
        <v>374045.89716295397</v>
      </c>
      <c r="D81" s="112">
        <f t="shared" si="71"/>
        <v>397492.22809639102</v>
      </c>
      <c r="E81" s="112">
        <f t="shared" si="71"/>
        <v>410739.39890200004</v>
      </c>
      <c r="F81" s="12">
        <f t="shared" si="72"/>
        <v>0.9106647625303631</v>
      </c>
      <c r="G81" s="20">
        <f t="shared" si="73"/>
        <v>-5.8985633620366906E-2</v>
      </c>
      <c r="H81" s="143">
        <f t="shared" si="74"/>
        <v>18838.253636999998</v>
      </c>
      <c r="I81" s="108">
        <f t="shared" si="74"/>
        <v>18795.286192000003</v>
      </c>
      <c r="J81" s="108">
        <f t="shared" si="74"/>
        <v>20947.414669999998</v>
      </c>
      <c r="K81" s="12">
        <f t="shared" si="75"/>
        <v>0.89931163027862093</v>
      </c>
      <c r="L81" s="20">
        <f t="shared" si="76"/>
        <v>2.2860755915641295E-3</v>
      </c>
      <c r="M81" s="40">
        <f t="shared" si="77"/>
        <v>19.855656706325192</v>
      </c>
      <c r="N81" s="65">
        <f t="shared" si="77"/>
        <v>21.148506281621771</v>
      </c>
      <c r="O81" s="41">
        <f t="shared" si="77"/>
        <v>19.608118967074425</v>
      </c>
      <c r="P81" s="12">
        <f t="shared" si="78"/>
        <v>1.0126242471124551</v>
      </c>
      <c r="Q81" s="20">
        <f t="shared" si="79"/>
        <v>-6.1131956937312215E-2</v>
      </c>
      <c r="R81" s="26"/>
      <c r="S81" s="118">
        <v>5054.6742859858641</v>
      </c>
      <c r="T81" s="119">
        <v>5520.7253902276534</v>
      </c>
      <c r="U81" s="119">
        <v>5550.5324175945952</v>
      </c>
      <c r="V81" s="12">
        <f t="shared" si="80"/>
        <v>0.9106647625303631</v>
      </c>
      <c r="W81" s="20">
        <f t="shared" si="81"/>
        <v>-8.4418454333330173E-2</v>
      </c>
      <c r="X81" s="118">
        <v>254.57099509459456</v>
      </c>
      <c r="Y81" s="119">
        <v>261.04564155555562</v>
      </c>
      <c r="Z81" s="119">
        <v>283.07317121621617</v>
      </c>
      <c r="AA81" s="12">
        <f t="shared" si="82"/>
        <v>0.89931163027862093</v>
      </c>
      <c r="AB81" s="20">
        <f t="shared" si="83"/>
        <v>-2.4802737262261898E-2</v>
      </c>
    </row>
    <row r="82" spans="2:28">
      <c r="B82" s="19" t="s">
        <v>2</v>
      </c>
      <c r="C82" s="139">
        <f t="shared" si="71"/>
        <v>262445.83034882206</v>
      </c>
      <c r="D82" s="112">
        <f t="shared" si="71"/>
        <v>235648.791833642</v>
      </c>
      <c r="E82" s="112">
        <f t="shared" si="71"/>
        <v>257628.23772900001</v>
      </c>
      <c r="F82" s="12">
        <f t="shared" si="72"/>
        <v>1.0186997848616643</v>
      </c>
      <c r="G82" s="20">
        <f t="shared" si="73"/>
        <v>0.11371600213464128</v>
      </c>
      <c r="H82" s="143">
        <f t="shared" si="74"/>
        <v>33110.726963845089</v>
      </c>
      <c r="I82" s="108">
        <f t="shared" si="74"/>
        <v>29414.984530667803</v>
      </c>
      <c r="J82" s="108">
        <f t="shared" si="74"/>
        <v>31214.795460000001</v>
      </c>
      <c r="K82" s="12">
        <f t="shared" si="75"/>
        <v>1.0607382324921724</v>
      </c>
      <c r="L82" s="20">
        <f t="shared" si="76"/>
        <v>0.12564148824637789</v>
      </c>
      <c r="M82" s="40">
        <f t="shared" si="77"/>
        <v>7.9263083119678113</v>
      </c>
      <c r="N82" s="65">
        <f t="shared" si="77"/>
        <v>8.0111819058737446</v>
      </c>
      <c r="O82" s="41">
        <f t="shared" si="77"/>
        <v>8.2534014377616565</v>
      </c>
      <c r="P82" s="12">
        <f t="shared" si="78"/>
        <v>0.96036868819959476</v>
      </c>
      <c r="Q82" s="20">
        <f t="shared" si="79"/>
        <v>-1.0594391052798913E-2</v>
      </c>
      <c r="R82" s="26"/>
      <c r="S82" s="118">
        <v>3546.565274984082</v>
      </c>
      <c r="T82" s="119">
        <v>3272.899886578361</v>
      </c>
      <c r="U82" s="119">
        <v>3481.4626720135138</v>
      </c>
      <c r="V82" s="12">
        <f t="shared" si="80"/>
        <v>1.0186997848616643</v>
      </c>
      <c r="W82" s="20">
        <f t="shared" si="81"/>
        <v>8.3615569644515775E-2</v>
      </c>
      <c r="X82" s="118">
        <v>447.44225626817689</v>
      </c>
      <c r="Y82" s="119">
        <v>408.54145181483062</v>
      </c>
      <c r="Z82" s="119">
        <v>421.82156027027031</v>
      </c>
      <c r="AA82" s="12">
        <f t="shared" si="82"/>
        <v>1.0607382324921724</v>
      </c>
      <c r="AB82" s="20">
        <f t="shared" si="83"/>
        <v>9.5218745320799991E-2</v>
      </c>
    </row>
    <row r="83" spans="2:28">
      <c r="B83" s="64" t="s">
        <v>3</v>
      </c>
      <c r="C83" s="139">
        <f>C34</f>
        <v>114744.25481799999</v>
      </c>
      <c r="D83" s="112">
        <f>D34</f>
        <v>114030.81035000001</v>
      </c>
      <c r="E83" s="112">
        <f>E34</f>
        <v>122585.20703300001</v>
      </c>
      <c r="F83" s="12">
        <f t="shared" si="72"/>
        <v>0.93603671760419482</v>
      </c>
      <c r="G83" s="20">
        <f t="shared" si="73"/>
        <v>6.2565938609939753E-3</v>
      </c>
      <c r="H83" s="143">
        <f>H34</f>
        <v>44017.446590000007</v>
      </c>
      <c r="I83" s="108">
        <f>I34</f>
        <v>44709.039850999994</v>
      </c>
      <c r="J83" s="108">
        <f>J34</f>
        <v>46183.471669999992</v>
      </c>
      <c r="K83" s="12">
        <f t="shared" si="75"/>
        <v>0.9530995613435661</v>
      </c>
      <c r="L83" s="20">
        <f t="shared" si="76"/>
        <v>-1.5468756728053923E-2</v>
      </c>
      <c r="M83" s="40">
        <f t="shared" si="77"/>
        <v>2.6067903458095607</v>
      </c>
      <c r="N83" s="65">
        <f t="shared" si="77"/>
        <v>2.5505090409014795</v>
      </c>
      <c r="O83" s="41">
        <f t="shared" si="77"/>
        <v>2.6543090547398003</v>
      </c>
      <c r="P83" s="12">
        <f t="shared" si="78"/>
        <v>0.98209752219871105</v>
      </c>
      <c r="Q83" s="20">
        <f t="shared" si="79"/>
        <v>2.2066694924629093E-2</v>
      </c>
      <c r="R83" s="27"/>
      <c r="S83" s="118">
        <v>1550.5980380810809</v>
      </c>
      <c r="T83" s="119">
        <v>1583.7612548611114</v>
      </c>
      <c r="U83" s="119">
        <v>1656.5568517972974</v>
      </c>
      <c r="V83" s="12">
        <f t="shared" si="80"/>
        <v>0.93603671760419482</v>
      </c>
      <c r="W83" s="20">
        <f t="shared" si="81"/>
        <v>-2.0939530297411357E-2</v>
      </c>
      <c r="X83" s="118">
        <v>594.83035932432438</v>
      </c>
      <c r="Y83" s="119">
        <v>620.95888681944439</v>
      </c>
      <c r="Z83" s="119">
        <v>624.10096851351341</v>
      </c>
      <c r="AA83" s="12">
        <f t="shared" si="82"/>
        <v>0.9530995613435661</v>
      </c>
      <c r="AB83" s="20">
        <f t="shared" si="83"/>
        <v>-4.2077709248917405E-2</v>
      </c>
    </row>
    <row r="84" spans="2:28">
      <c r="B84" s="71" t="s">
        <v>6</v>
      </c>
      <c r="C84" s="140">
        <f>C35+C70</f>
        <v>63531.475436924979</v>
      </c>
      <c r="D84" s="127">
        <f>D35+D70</f>
        <v>47420.318545074995</v>
      </c>
      <c r="E84" s="127">
        <f>E35+E70</f>
        <v>62263.641986999988</v>
      </c>
      <c r="F84" s="31">
        <f t="shared" si="72"/>
        <v>1.0203623400344892</v>
      </c>
      <c r="G84" s="32">
        <f t="shared" si="73"/>
        <v>0.33975218611270308</v>
      </c>
      <c r="H84" s="145">
        <f>H35+H70</f>
        <v>4580.0018990000008</v>
      </c>
      <c r="I84" s="146">
        <f>I35+I70</f>
        <v>3853.2264400000004</v>
      </c>
      <c r="J84" s="146">
        <f>J35+J70</f>
        <v>6038.8333949999997</v>
      </c>
      <c r="K84" s="31">
        <f t="shared" si="75"/>
        <v>0.75842494724098963</v>
      </c>
      <c r="L84" s="32">
        <f t="shared" si="76"/>
        <v>0.18861478044877122</v>
      </c>
      <c r="M84" s="46">
        <f t="shared" si="77"/>
        <v>13.871495435579725</v>
      </c>
      <c r="N84" s="72">
        <f t="shared" si="77"/>
        <v>12.306652433609635</v>
      </c>
      <c r="O84" s="47">
        <f t="shared" si="77"/>
        <v>10.310541443079503</v>
      </c>
      <c r="P84" s="31">
        <f t="shared" si="78"/>
        <v>1.3453702225202107</v>
      </c>
      <c r="Q84" s="32">
        <f t="shared" si="79"/>
        <v>0.12715423714222096</v>
      </c>
      <c r="R84" s="29"/>
      <c r="S84" s="130">
        <v>858.53345185033754</v>
      </c>
      <c r="T84" s="131">
        <v>658.61553534826385</v>
      </c>
      <c r="U84" s="131">
        <v>841.40056739189174</v>
      </c>
      <c r="V84" s="31">
        <f t="shared" si="80"/>
        <v>1.0203623400344892</v>
      </c>
      <c r="W84" s="32">
        <f t="shared" si="81"/>
        <v>0.30354266756911641</v>
      </c>
      <c r="X84" s="130">
        <v>61.891917554054068</v>
      </c>
      <c r="Y84" s="131">
        <v>53.517033888888896</v>
      </c>
      <c r="Z84" s="131">
        <v>81.605856689189181</v>
      </c>
      <c r="AA84" s="31">
        <f t="shared" si="82"/>
        <v>0.75842494724098963</v>
      </c>
      <c r="AB84" s="32">
        <f t="shared" si="83"/>
        <v>0.15649005665285842</v>
      </c>
    </row>
    <row r="85" spans="2:28">
      <c r="B85" s="39" t="s">
        <v>35</v>
      </c>
      <c r="C85" s="141">
        <f>SUM(C78:C84)</f>
        <v>2625311.6805896759</v>
      </c>
      <c r="D85" s="142">
        <f t="shared" ref="D85:E85" si="84">SUM(D78:D84)</f>
        <v>2612576.4868647167</v>
      </c>
      <c r="E85" s="142">
        <f t="shared" si="84"/>
        <v>2806160.8002260001</v>
      </c>
      <c r="F85" s="13">
        <f t="shared" si="72"/>
        <v>0.93555283089202901</v>
      </c>
      <c r="G85" s="38">
        <f t="shared" si="73"/>
        <v>4.8745725872478829E-3</v>
      </c>
      <c r="H85" s="15">
        <f>SUM(H78:H84)</f>
        <v>364810.14631284511</v>
      </c>
      <c r="I85" s="15">
        <f t="shared" ref="I85:J85" si="85">SUM(I78:I84)</f>
        <v>344879.11855466786</v>
      </c>
      <c r="J85" s="15">
        <f t="shared" si="85"/>
        <v>347669.83316499996</v>
      </c>
      <c r="K85" s="13">
        <f t="shared" si="75"/>
        <v>1.0493005475678143</v>
      </c>
      <c r="L85" s="38">
        <f t="shared" si="76"/>
        <v>5.7791343940175155E-2</v>
      </c>
      <c r="M85" s="48">
        <f t="shared" si="77"/>
        <v>7.1963779163596078</v>
      </c>
      <c r="N85" s="49">
        <f t="shared" si="77"/>
        <v>7.5753397242883205</v>
      </c>
      <c r="O85" s="49">
        <f t="shared" si="77"/>
        <v>8.0713381850827126</v>
      </c>
      <c r="P85" s="13">
        <f t="shared" si="78"/>
        <v>0.89159662887869218</v>
      </c>
      <c r="Q85" s="35">
        <f t="shared" si="79"/>
        <v>-5.0025717884792931E-2</v>
      </c>
      <c r="R85" s="14"/>
      <c r="S85" s="132">
        <v>35477.184872833459</v>
      </c>
      <c r="T85" s="133">
        <v>36285.784539787732</v>
      </c>
      <c r="U85" s="133">
        <v>37921.091894945945</v>
      </c>
      <c r="V85" s="13">
        <f t="shared" si="80"/>
        <v>0.93555283089202912</v>
      </c>
      <c r="W85" s="38">
        <f t="shared" si="81"/>
        <v>-2.2284199644839853E-2</v>
      </c>
      <c r="X85" s="132">
        <v>4929.8668420654749</v>
      </c>
      <c r="Y85" s="133">
        <v>4789.9877577037205</v>
      </c>
      <c r="Z85" s="133">
        <v>4698.2409887162157</v>
      </c>
      <c r="AA85" s="13">
        <f t="shared" si="82"/>
        <v>1.0493005475678143</v>
      </c>
      <c r="AB85" s="35">
        <f t="shared" si="83"/>
        <v>2.9202388698548853E-2</v>
      </c>
    </row>
    <row r="86" spans="2:28" ht="15.75" thickBot="1">
      <c r="B86" s="66" t="s">
        <v>36</v>
      </c>
      <c r="C86" s="138">
        <f>C72</f>
        <v>377079.37219616398</v>
      </c>
      <c r="D86" s="114">
        <f>D72</f>
        <v>0</v>
      </c>
      <c r="E86" s="114">
        <f>E72</f>
        <v>378041.18027868733</v>
      </c>
      <c r="F86" s="11">
        <f t="shared" si="72"/>
        <v>0.99745581134358352</v>
      </c>
      <c r="G86" s="101" t="str">
        <f t="shared" si="73"/>
        <v>NA</v>
      </c>
      <c r="H86" s="147">
        <f>H72</f>
        <v>73089.854969738284</v>
      </c>
      <c r="I86" s="148">
        <f>I72</f>
        <v>0</v>
      </c>
      <c r="J86" s="148">
        <f>J72</f>
        <v>75349.44856110627</v>
      </c>
      <c r="K86" s="11">
        <f t="shared" si="75"/>
        <v>0.9700118098470818</v>
      </c>
      <c r="L86" s="101" t="str">
        <f t="shared" si="76"/>
        <v>NA</v>
      </c>
      <c r="M86" s="42">
        <f t="shared" si="77"/>
        <v>5.1591205421366322</v>
      </c>
      <c r="N86" s="109" t="str">
        <f t="shared" si="77"/>
        <v>NA</v>
      </c>
      <c r="O86" s="43">
        <f t="shared" si="77"/>
        <v>5.0171724876275192</v>
      </c>
      <c r="P86" s="11">
        <f t="shared" si="78"/>
        <v>1.0282924405846441</v>
      </c>
      <c r="Q86" s="101" t="str">
        <f t="shared" si="79"/>
        <v>NA</v>
      </c>
      <c r="R86" s="27"/>
      <c r="S86" s="138">
        <v>5095.6671918400534</v>
      </c>
      <c r="T86" s="134">
        <v>0</v>
      </c>
      <c r="U86" s="134">
        <v>5108.6645983606395</v>
      </c>
      <c r="V86" s="11">
        <f t="shared" si="80"/>
        <v>0.99745581134358341</v>
      </c>
      <c r="W86" s="101" t="str">
        <f t="shared" si="81"/>
        <v>NA</v>
      </c>
      <c r="X86" s="138">
        <v>987.70074283430108</v>
      </c>
      <c r="Y86" s="134">
        <v>0</v>
      </c>
      <c r="Z86" s="134">
        <v>1018.235791366301</v>
      </c>
      <c r="AA86" s="11">
        <f t="shared" si="82"/>
        <v>0.97001180984708169</v>
      </c>
      <c r="AB86" s="101" t="str">
        <f t="shared" si="83"/>
        <v>NA</v>
      </c>
    </row>
    <row r="87" spans="2:28" s="2" customFormat="1" ht="15.75" thickTop="1">
      <c r="B87" s="68" t="s">
        <v>7</v>
      </c>
      <c r="C87" s="115">
        <f>SUM(C85:C86)</f>
        <v>3002391.0527858399</v>
      </c>
      <c r="D87" s="117">
        <f>SUM(D85:D86)</f>
        <v>2612576.4868647167</v>
      </c>
      <c r="E87" s="116">
        <f>SUM(E85:E86)</f>
        <v>3184201.9805046874</v>
      </c>
      <c r="F87" s="22">
        <f t="shared" si="72"/>
        <v>0.94290220003882075</v>
      </c>
      <c r="G87" s="23">
        <f t="shared" si="73"/>
        <v>0.14920694872705109</v>
      </c>
      <c r="H87" s="149">
        <f>SUM(H85:H86)</f>
        <v>437900.0012825834</v>
      </c>
      <c r="I87" s="150">
        <f>SUM(I85:I86)</f>
        <v>344879.11855466786</v>
      </c>
      <c r="J87" s="151">
        <f>SUM(J85:J86)</f>
        <v>423019.28172610624</v>
      </c>
      <c r="K87" s="22">
        <f t="shared" si="75"/>
        <v>1.0351774025424023</v>
      </c>
      <c r="L87" s="23">
        <f t="shared" si="76"/>
        <v>0.26972025188927318</v>
      </c>
      <c r="M87" s="44">
        <f t="shared" si="77"/>
        <v>6.8563394473441717</v>
      </c>
      <c r="N87" s="45">
        <f t="shared" si="77"/>
        <v>7.5753397242883205</v>
      </c>
      <c r="O87" s="45">
        <f t="shared" si="77"/>
        <v>7.5273211365489807</v>
      </c>
      <c r="P87" s="22">
        <f t="shared" si="78"/>
        <v>0.91086049378883926</v>
      </c>
      <c r="Q87" s="23">
        <f t="shared" si="79"/>
        <v>-9.4913271630427953E-2</v>
      </c>
      <c r="R87" s="28"/>
      <c r="S87" s="135">
        <v>40572.852064673512</v>
      </c>
      <c r="T87" s="135">
        <v>36285.784539787732</v>
      </c>
      <c r="U87" s="135">
        <v>43029.756493306588</v>
      </c>
      <c r="V87" s="22">
        <f t="shared" si="80"/>
        <v>0.94290220003882075</v>
      </c>
      <c r="W87" s="23">
        <f t="shared" si="81"/>
        <v>0.11814730146415786</v>
      </c>
      <c r="X87" s="135">
        <v>5917.5675848997753</v>
      </c>
      <c r="Y87" s="135">
        <v>4789.9877577037205</v>
      </c>
      <c r="Z87" s="135">
        <v>5716.4767800825166</v>
      </c>
      <c r="AA87" s="22">
        <f t="shared" si="82"/>
        <v>1.0351774025424023</v>
      </c>
      <c r="AB87" s="23">
        <f t="shared" si="83"/>
        <v>0.23540348832469804</v>
      </c>
    </row>
    <row r="88" spans="2:28">
      <c r="C88"/>
      <c r="D88" s="1"/>
      <c r="E88" s="1"/>
      <c r="H88" s="95"/>
      <c r="R88" s="53"/>
    </row>
    <row r="89" spans="2:28">
      <c r="B89" s="55" t="s">
        <v>32</v>
      </c>
      <c r="C89" s="56" t="s">
        <v>37</v>
      </c>
      <c r="D89" s="57"/>
      <c r="E89" s="57"/>
      <c r="F89" s="57"/>
      <c r="G89" s="58"/>
      <c r="H89" s="56" t="s">
        <v>26</v>
      </c>
      <c r="I89" s="57"/>
      <c r="J89" s="57"/>
      <c r="K89" s="57"/>
      <c r="L89" s="58"/>
      <c r="M89" s="56" t="s">
        <v>38</v>
      </c>
      <c r="N89" s="16"/>
      <c r="O89" s="16"/>
      <c r="P89" s="16"/>
      <c r="Q89" s="17"/>
      <c r="R89" s="70"/>
      <c r="S89" s="59" t="s">
        <v>28</v>
      </c>
      <c r="T89" s="57"/>
      <c r="U89" s="57"/>
      <c r="V89" s="57"/>
      <c r="W89" s="58"/>
      <c r="X89" s="56" t="s">
        <v>29</v>
      </c>
      <c r="Y89" s="57"/>
      <c r="Z89" s="57"/>
      <c r="AA89" s="57"/>
      <c r="AB89" s="58"/>
    </row>
    <row r="90" spans="2:28">
      <c r="B90" s="18" t="s">
        <v>9</v>
      </c>
      <c r="C90" s="61">
        <v>2014</v>
      </c>
      <c r="D90" s="62">
        <v>2013</v>
      </c>
      <c r="E90" s="62" t="s">
        <v>42</v>
      </c>
      <c r="F90" s="62" t="s">
        <v>30</v>
      </c>
      <c r="G90" s="63" t="s">
        <v>31</v>
      </c>
      <c r="H90" s="61">
        <v>2014</v>
      </c>
      <c r="I90" s="62">
        <v>2013</v>
      </c>
      <c r="J90" s="62" t="s">
        <v>42</v>
      </c>
      <c r="K90" s="62" t="s">
        <v>30</v>
      </c>
      <c r="L90" s="63" t="s">
        <v>31</v>
      </c>
      <c r="M90" s="61">
        <v>2014</v>
      </c>
      <c r="N90" s="62">
        <v>2013</v>
      </c>
      <c r="O90" s="62" t="s">
        <v>42</v>
      </c>
      <c r="P90" s="62" t="s">
        <v>30</v>
      </c>
      <c r="Q90" s="63" t="s">
        <v>31</v>
      </c>
      <c r="R90" s="70"/>
      <c r="S90" s="61">
        <v>2014</v>
      </c>
      <c r="T90" s="62">
        <v>2013</v>
      </c>
      <c r="U90" s="62" t="s">
        <v>42</v>
      </c>
      <c r="V90" s="62" t="s">
        <v>30</v>
      </c>
      <c r="W90" s="63" t="s">
        <v>31</v>
      </c>
      <c r="X90" s="61">
        <v>2014</v>
      </c>
      <c r="Y90" s="62">
        <v>2013</v>
      </c>
      <c r="Z90" s="62" t="s">
        <v>42</v>
      </c>
      <c r="AA90" s="62" t="s">
        <v>30</v>
      </c>
      <c r="AB90" s="63" t="s">
        <v>31</v>
      </c>
    </row>
    <row r="91" spans="2:28">
      <c r="B91" s="64" t="s">
        <v>5</v>
      </c>
      <c r="C91" s="111">
        <v>38416.407082473001</v>
      </c>
      <c r="D91" s="112">
        <v>118460.47763084399</v>
      </c>
      <c r="E91" s="112">
        <v>114522.56120999999</v>
      </c>
      <c r="F91" s="12">
        <f t="shared" ref="F91:F99" si="86">IF(E257,"NA",IF(ISERROR(C91/E91),"NA",IF((C91/E91)&gt;200%,"NA",IF((C91/E91)&lt;-200%,"NA",(C91/E91)))))</f>
        <v>0.33544837520729953</v>
      </c>
      <c r="G91" s="20">
        <f t="shared" ref="G91:G99" si="87">IF(D91=0,"NA",IF(ISERROR(C91/D91-1),"NA",IF((C91/D91-1)&gt;200%,"NA",IF((C91/D91-1)&lt;-200%,"NA",(C91/D91-1)))))</f>
        <v>-0.67570275039588079</v>
      </c>
      <c r="H91" s="111">
        <v>13073.139245999999</v>
      </c>
      <c r="I91" s="112">
        <v>14502.314571000001</v>
      </c>
      <c r="J91" s="112">
        <v>13622.728620000002</v>
      </c>
      <c r="K91" s="12">
        <f t="shared" ref="K91:K99" si="88">IF(J257,"NA",IF(ISERROR(H91/J91),"NA",IF((H91/J91)&gt;200%,"NA",IF((H91/J91)&lt;-200%,"NA",(H91/J91)))))</f>
        <v>0.95965643966560921</v>
      </c>
      <c r="L91" s="20">
        <f t="shared" ref="L91:L99" si="89">IF(I91=0,"NA",IF(ISERROR(H91/I91-1),"NA",IF((H91/I91-1)&gt;200%,"NA",IF((H91/I91-1)&lt;-200%,"NA",(H91/I91-1)))))</f>
        <v>-9.854808472144827E-2</v>
      </c>
      <c r="M91" s="40">
        <f t="shared" ref="M91:O99" si="90">IF(ISERROR(C91/H91),"NA",(C91/H91))</f>
        <v>2.9385755295329932</v>
      </c>
      <c r="N91" s="41">
        <f t="shared" si="90"/>
        <v>8.1683842293510249</v>
      </c>
      <c r="O91" s="41">
        <f t="shared" si="90"/>
        <v>8.4067270518672323</v>
      </c>
      <c r="P91" s="12">
        <f t="shared" ref="P91:P99" si="91">IF(O247,"NA",IF(ISERROR(M91/O91),"NA",IF((M91/O91)&gt;200%,"NA",IF((M91/O91)&lt;-200%,"NA",(M91/O91)))))</f>
        <v>0.34955048634299374</v>
      </c>
      <c r="Q91" s="20">
        <f t="shared" ref="Q91:Q99" si="92">IF(N91=0,"NA",IF(ISERROR(M91/N91-1),"NA",IF((M91/N91-1)&gt;200%,"NA",IF((M91/N91-1)&lt;-200%,"NA",(M91/N91-1)))))</f>
        <v>-0.64025008532605943</v>
      </c>
      <c r="R91" s="26"/>
      <c r="S91" s="118">
        <v>519.14063624963512</v>
      </c>
      <c r="T91" s="119" t="e">
        <v>#DIV/0!</v>
      </c>
      <c r="U91" s="119">
        <v>1547.6021785135133</v>
      </c>
      <c r="V91" s="12">
        <f t="shared" ref="V91:V99" si="93">IF(U257,"NA",IF(ISERROR(S91/U91),"NA",IF((S91/U91)&gt;200%,"NA",IF((S91/U91)&lt;-200%,"NA",(S91/U91)))))</f>
        <v>0.33544837520729953</v>
      </c>
      <c r="W91" s="20" t="e">
        <f t="shared" ref="W91:W99" si="94">IF(T91=0,"NA",IF(ISERROR(S91/T91-1),"NA",IF((S91/T91-1)&gt;200%,"NA",IF((S91/T91-1)&lt;-200%,"NA",(S91/T91-1)))))</f>
        <v>#DIV/0!</v>
      </c>
      <c r="X91" s="118">
        <v>176.66404386486485</v>
      </c>
      <c r="Y91" s="119">
        <v>201.42103570833333</v>
      </c>
      <c r="Z91" s="119">
        <v>184.09092729729733</v>
      </c>
      <c r="AA91" s="12">
        <f t="shared" ref="AA91:AA99" si="95">IF(Z257,"NA",IF(ISERROR(X91/Z91),"NA",IF((X91/Z91)&gt;200%,"NA",IF((X91/Z91)&lt;-200%,"NA",(X91/Z91)))))</f>
        <v>0.9596564396656091</v>
      </c>
      <c r="AB91" s="20">
        <f t="shared" ref="AB91:AB99" si="96">IF(Y91=0,"NA",IF(ISERROR(X91/Y91-1),"NA",IF((X91/Y91-1)&gt;200%,"NA",IF((X91/Y91-1)&lt;-200%,"NA",(X91/Y91-1)))))</f>
        <v>-0.12291164999924697</v>
      </c>
    </row>
    <row r="92" spans="2:28">
      <c r="B92" s="64" t="s">
        <v>0</v>
      </c>
      <c r="C92" s="111">
        <v>129934.84555524899</v>
      </c>
      <c r="D92" s="112">
        <v>127802.422981162</v>
      </c>
      <c r="E92" s="112">
        <v>136895.22797000001</v>
      </c>
      <c r="F92" s="12">
        <f t="shared" si="86"/>
        <v>0.94915540506440188</v>
      </c>
      <c r="G92" s="20">
        <f t="shared" si="87"/>
        <v>1.6685306305979086E-2</v>
      </c>
      <c r="H92" s="111">
        <v>50442.104253000005</v>
      </c>
      <c r="I92" s="112">
        <v>47355.190194000003</v>
      </c>
      <c r="J92" s="112">
        <v>47933.973370000007</v>
      </c>
      <c r="K92" s="12">
        <f t="shared" si="88"/>
        <v>1.0523247022240334</v>
      </c>
      <c r="L92" s="20">
        <f t="shared" si="89"/>
        <v>6.5186393431297507E-2</v>
      </c>
      <c r="M92" s="40">
        <f t="shared" si="90"/>
        <v>2.5759204037869061</v>
      </c>
      <c r="N92" s="65">
        <f t="shared" si="90"/>
        <v>2.6988049769749383</v>
      </c>
      <c r="O92" s="41">
        <f t="shared" si="90"/>
        <v>2.8559123800005564</v>
      </c>
      <c r="P92" s="12">
        <f t="shared" si="91"/>
        <v>0.9019605859849259</v>
      </c>
      <c r="Q92" s="20">
        <f t="shared" si="92"/>
        <v>-4.553295782260347E-2</v>
      </c>
      <c r="R92" s="26"/>
      <c r="S92" s="118">
        <v>1755.8762912871484</v>
      </c>
      <c r="T92" s="119" t="e">
        <v>#DIV/0!</v>
      </c>
      <c r="U92" s="119">
        <v>1849.9355131081081</v>
      </c>
      <c r="V92" s="12">
        <f t="shared" si="93"/>
        <v>0.94915540506440188</v>
      </c>
      <c r="W92" s="20" t="e">
        <f t="shared" si="94"/>
        <v>#DIV/0!</v>
      </c>
      <c r="X92" s="118">
        <v>681.650057472973</v>
      </c>
      <c r="Y92" s="119">
        <v>657.71097491666671</v>
      </c>
      <c r="Z92" s="119">
        <v>647.756396891892</v>
      </c>
      <c r="AA92" s="12">
        <f t="shared" si="95"/>
        <v>1.0523247022240334</v>
      </c>
      <c r="AB92" s="20">
        <f t="shared" si="96"/>
        <v>3.6397571987208277E-2</v>
      </c>
    </row>
    <row r="93" spans="2:28">
      <c r="B93" s="64" t="s">
        <v>4</v>
      </c>
      <c r="C93" s="111">
        <v>71654.942999797</v>
      </c>
      <c r="D93" s="112">
        <v>69384.176709213003</v>
      </c>
      <c r="E93" s="112">
        <v>80473.245360000015</v>
      </c>
      <c r="F93" s="12">
        <f t="shared" si="86"/>
        <v>0.8904194515735756</v>
      </c>
      <c r="G93" s="20">
        <f t="shared" si="87"/>
        <v>3.2727437267155546E-2</v>
      </c>
      <c r="H93" s="111">
        <v>15425.596544</v>
      </c>
      <c r="I93" s="112">
        <v>15397.935071</v>
      </c>
      <c r="J93" s="112">
        <v>15724.222709999998</v>
      </c>
      <c r="K93" s="12">
        <f t="shared" si="88"/>
        <v>0.98100852604878941</v>
      </c>
      <c r="L93" s="20">
        <f t="shared" si="89"/>
        <v>1.7964404235017994E-3</v>
      </c>
      <c r="M93" s="40">
        <f t="shared" si="90"/>
        <v>4.6451975322580434</v>
      </c>
      <c r="N93" s="65">
        <f t="shared" si="90"/>
        <v>4.5060702223565707</v>
      </c>
      <c r="O93" s="41">
        <f t="shared" si="90"/>
        <v>5.117788449334423</v>
      </c>
      <c r="P93" s="12">
        <f t="shared" si="91"/>
        <v>0.90765719963711267</v>
      </c>
      <c r="Q93" s="20">
        <f t="shared" si="92"/>
        <v>3.0875530792041639E-2</v>
      </c>
      <c r="R93" s="26"/>
      <c r="S93" s="118">
        <v>968.31004053779725</v>
      </c>
      <c r="T93" s="119" t="e">
        <v>#DIV/0!</v>
      </c>
      <c r="U93" s="119">
        <v>1087.476288648649</v>
      </c>
      <c r="V93" s="12">
        <f t="shared" si="93"/>
        <v>0.89041945157357549</v>
      </c>
      <c r="W93" s="20" t="e">
        <f t="shared" si="94"/>
        <v>#DIV/0!</v>
      </c>
      <c r="X93" s="118">
        <v>208.45400735135135</v>
      </c>
      <c r="Y93" s="119">
        <v>213.86020931944444</v>
      </c>
      <c r="Z93" s="119">
        <v>212.48949608108106</v>
      </c>
      <c r="AA93" s="12">
        <f t="shared" si="95"/>
        <v>0.98100852604878941</v>
      </c>
      <c r="AB93" s="20">
        <f t="shared" si="96"/>
        <v>-2.5279139047403643E-2</v>
      </c>
    </row>
    <row r="94" spans="2:28">
      <c r="B94" s="64" t="s">
        <v>1</v>
      </c>
      <c r="C94" s="111">
        <v>65596.809494968998</v>
      </c>
      <c r="D94" s="112">
        <v>78429.216798909998</v>
      </c>
      <c r="E94" s="112">
        <v>78406.205910000019</v>
      </c>
      <c r="F94" s="12">
        <f t="shared" si="86"/>
        <v>0.83662777370283015</v>
      </c>
      <c r="G94" s="20">
        <f t="shared" si="87"/>
        <v>-0.16361769029063344</v>
      </c>
      <c r="H94" s="111">
        <v>4741.8017399999999</v>
      </c>
      <c r="I94" s="112">
        <v>4623.5755170000002</v>
      </c>
      <c r="J94" s="112">
        <v>6305.8060200000009</v>
      </c>
      <c r="K94" s="12">
        <f t="shared" si="88"/>
        <v>0.75197393084413322</v>
      </c>
      <c r="L94" s="20">
        <f t="shared" si="89"/>
        <v>2.5570302153669733E-2</v>
      </c>
      <c r="M94" s="40">
        <f t="shared" si="90"/>
        <v>13.833730951174058</v>
      </c>
      <c r="N94" s="65">
        <f t="shared" si="90"/>
        <v>16.962893005757302</v>
      </c>
      <c r="O94" s="41">
        <f t="shared" si="90"/>
        <v>12.43397048074752</v>
      </c>
      <c r="P94" s="12">
        <f t="shared" si="91"/>
        <v>1.1125755021369799</v>
      </c>
      <c r="Q94" s="20">
        <f t="shared" si="92"/>
        <v>-0.18447101290571066</v>
      </c>
      <c r="R94" s="26"/>
      <c r="S94" s="118">
        <v>886.44337155363507</v>
      </c>
      <c r="T94" s="119" t="e">
        <v>#DIV/0!</v>
      </c>
      <c r="U94" s="119">
        <v>1059.5433231081083</v>
      </c>
      <c r="V94" s="12">
        <f t="shared" si="93"/>
        <v>0.83662777370283015</v>
      </c>
      <c r="W94" s="20" t="e">
        <f t="shared" si="94"/>
        <v>#DIV/0!</v>
      </c>
      <c r="X94" s="118">
        <v>64.078401891891886</v>
      </c>
      <c r="Y94" s="119">
        <v>64.216326625000008</v>
      </c>
      <c r="Z94" s="119">
        <v>85.213594864864874</v>
      </c>
      <c r="AA94" s="12">
        <f t="shared" si="95"/>
        <v>0.75197393084413322</v>
      </c>
      <c r="AB94" s="20">
        <f t="shared" si="96"/>
        <v>-2.1478141207539325E-3</v>
      </c>
    </row>
    <row r="95" spans="2:28">
      <c r="B95" s="19" t="s">
        <v>2</v>
      </c>
      <c r="C95" s="111">
        <v>28495.994557190003</v>
      </c>
      <c r="D95" s="112">
        <v>27806.873380812998</v>
      </c>
      <c r="E95" s="112">
        <v>29509.69543</v>
      </c>
      <c r="F95" s="12">
        <f t="shared" si="86"/>
        <v>0.96564854845030179</v>
      </c>
      <c r="G95" s="20">
        <f t="shared" si="87"/>
        <v>2.4782404225730081E-2</v>
      </c>
      <c r="H95" s="111">
        <v>5176.4810488450867</v>
      </c>
      <c r="I95" s="112">
        <v>4770.7646236678029</v>
      </c>
      <c r="J95" s="112">
        <v>5077.0010000000002</v>
      </c>
      <c r="K95" s="12">
        <f t="shared" si="88"/>
        <v>1.0195942543334315</v>
      </c>
      <c r="L95" s="20">
        <f t="shared" si="89"/>
        <v>8.504222219736457E-2</v>
      </c>
      <c r="M95" s="40">
        <f t="shared" si="90"/>
        <v>5.5048969151635703</v>
      </c>
      <c r="N95" s="65">
        <f t="shared" si="90"/>
        <v>5.8285988880823982</v>
      </c>
      <c r="O95" s="41">
        <f t="shared" si="90"/>
        <v>5.8124265545742455</v>
      </c>
      <c r="P95" s="12">
        <f t="shared" si="91"/>
        <v>0.94709100639410981</v>
      </c>
      <c r="Q95" s="20">
        <f t="shared" si="92"/>
        <v>-5.5536841552211391E-2</v>
      </c>
      <c r="R95" s="26"/>
      <c r="S95" s="118">
        <v>385.08100752959461</v>
      </c>
      <c r="T95" s="119" t="e">
        <v>#DIV/0!</v>
      </c>
      <c r="U95" s="119">
        <v>398.77966797297296</v>
      </c>
      <c r="V95" s="12">
        <f t="shared" si="93"/>
        <v>0.96564854845030168</v>
      </c>
      <c r="W95" s="20" t="e">
        <f t="shared" si="94"/>
        <v>#DIV/0!</v>
      </c>
      <c r="X95" s="118">
        <v>69.952446606014689</v>
      </c>
      <c r="Y95" s="119">
        <v>66.260619773163924</v>
      </c>
      <c r="Z95" s="119">
        <v>68.608121621621621</v>
      </c>
      <c r="AA95" s="12">
        <f t="shared" si="95"/>
        <v>1.0195942543334318</v>
      </c>
      <c r="AB95" s="20">
        <f t="shared" si="96"/>
        <v>5.5716756732571149E-2</v>
      </c>
    </row>
    <row r="96" spans="2:28">
      <c r="B96" s="83" t="s">
        <v>6</v>
      </c>
      <c r="C96" s="126">
        <v>142.26959326799999</v>
      </c>
      <c r="D96" s="127">
        <v>230.27925891899997</v>
      </c>
      <c r="E96" s="127">
        <v>130.83790999999999</v>
      </c>
      <c r="F96" s="33">
        <f t="shared" si="86"/>
        <v>1.0873728666867271</v>
      </c>
      <c r="G96" s="32">
        <f t="shared" si="87"/>
        <v>-0.38218668092013064</v>
      </c>
      <c r="H96" s="126">
        <v>211.88592700000001</v>
      </c>
      <c r="I96" s="127">
        <v>208.18555799999999</v>
      </c>
      <c r="J96" s="127">
        <v>212.43106999999998</v>
      </c>
      <c r="K96" s="31">
        <f t="shared" si="88"/>
        <v>0.99743378875792521</v>
      </c>
      <c r="L96" s="32">
        <f t="shared" si="89"/>
        <v>1.7774378950916603E-2</v>
      </c>
      <c r="M96" s="46">
        <f t="shared" si="90"/>
        <v>0.67144427797698891</v>
      </c>
      <c r="N96" s="72">
        <f t="shared" si="90"/>
        <v>1.1061250411952206</v>
      </c>
      <c r="O96" s="47">
        <f t="shared" si="90"/>
        <v>0.61590759769745551</v>
      </c>
      <c r="P96" s="33">
        <f t="shared" si="91"/>
        <v>1.090170474413946</v>
      </c>
      <c r="Q96" s="32">
        <f t="shared" si="92"/>
        <v>-0.39297615281228826</v>
      </c>
      <c r="R96" s="28"/>
      <c r="S96" s="130">
        <v>1.9225620711891891</v>
      </c>
      <c r="T96" s="131" t="e">
        <v>#DIV/0!</v>
      </c>
      <c r="U96" s="131">
        <v>1.7680798648648648</v>
      </c>
      <c r="V96" s="33">
        <f t="shared" si="93"/>
        <v>1.0873728666867271</v>
      </c>
      <c r="W96" s="32" t="e">
        <f t="shared" si="94"/>
        <v>#DIV/0!</v>
      </c>
      <c r="X96" s="130">
        <v>2.863323337837838</v>
      </c>
      <c r="Y96" s="131">
        <v>2.891466083333333</v>
      </c>
      <c r="Z96" s="131">
        <v>2.8706901351351348</v>
      </c>
      <c r="AA96" s="33">
        <f t="shared" si="95"/>
        <v>0.99743378875792521</v>
      </c>
      <c r="AB96" s="32">
        <f t="shared" si="96"/>
        <v>-9.7330366964054615E-3</v>
      </c>
    </row>
    <row r="97" spans="2:28">
      <c r="B97" s="34" t="s">
        <v>35</v>
      </c>
      <c r="C97" s="128">
        <f>SUM(C91:C96)</f>
        <v>334241.26928294596</v>
      </c>
      <c r="D97" s="129">
        <f>SUM(D91:D96)</f>
        <v>422113.44675986102</v>
      </c>
      <c r="E97" s="129">
        <f>SUM(E91:E96)</f>
        <v>439937.77379000006</v>
      </c>
      <c r="F97" s="13">
        <f t="shared" si="86"/>
        <v>0.75974669418246565</v>
      </c>
      <c r="G97" s="38">
        <f t="shared" si="87"/>
        <v>-0.20817194560235197</v>
      </c>
      <c r="H97" s="128">
        <f>SUM(H91:H96)</f>
        <v>89071.008758845084</v>
      </c>
      <c r="I97" s="129">
        <f>SUM(I91:I96)</f>
        <v>86857.965534667805</v>
      </c>
      <c r="J97" s="129">
        <f>SUM(J91:J96)</f>
        <v>88876.162790000017</v>
      </c>
      <c r="K97" s="13">
        <f t="shared" si="88"/>
        <v>1.0021923310224976</v>
      </c>
      <c r="L97" s="38">
        <f t="shared" si="89"/>
        <v>2.5478874741706736E-2</v>
      </c>
      <c r="M97" s="48">
        <f t="shared" si="90"/>
        <v>3.7525259221873868</v>
      </c>
      <c r="N97" s="49">
        <f t="shared" si="90"/>
        <v>4.8598127317566746</v>
      </c>
      <c r="O97" s="49">
        <f t="shared" si="90"/>
        <v>4.9500086410064954</v>
      </c>
      <c r="P97" s="13">
        <f t="shared" si="91"/>
        <v>0.75808472152977457</v>
      </c>
      <c r="Q97" s="38">
        <f t="shared" si="92"/>
        <v>-0.22784557156568408</v>
      </c>
      <c r="R97" s="36"/>
      <c r="S97" s="132">
        <v>4516.7739092289994</v>
      </c>
      <c r="T97" s="133" t="e">
        <v>#DIV/0!</v>
      </c>
      <c r="U97" s="133">
        <v>5945.1050512162174</v>
      </c>
      <c r="V97" s="13">
        <f t="shared" si="93"/>
        <v>0.75974669418246565</v>
      </c>
      <c r="W97" s="38" t="e">
        <f t="shared" si="94"/>
        <v>#DIV/0!</v>
      </c>
      <c r="X97" s="132">
        <v>1203.6622805249335</v>
      </c>
      <c r="Y97" s="133">
        <v>1206.3606324259417</v>
      </c>
      <c r="Z97" s="133">
        <v>1201.0292268918922</v>
      </c>
      <c r="AA97" s="13">
        <f t="shared" si="95"/>
        <v>1.0021923310224976</v>
      </c>
      <c r="AB97" s="38">
        <f t="shared" si="96"/>
        <v>-2.236770521582665E-3</v>
      </c>
    </row>
    <row r="98" spans="2:28" ht="15.75" thickBot="1">
      <c r="B98" s="66" t="s">
        <v>36</v>
      </c>
      <c r="C98" s="113">
        <v>192526.91858191398</v>
      </c>
      <c r="D98" s="114">
        <v>0</v>
      </c>
      <c r="E98" s="114">
        <v>196691.06101908808</v>
      </c>
      <c r="F98" s="11">
        <f t="shared" si="86"/>
        <v>0.97882902041608288</v>
      </c>
      <c r="G98" s="101" t="str">
        <f t="shared" si="87"/>
        <v>NA</v>
      </c>
      <c r="H98" s="113">
        <v>73089.854969738284</v>
      </c>
      <c r="I98" s="114">
        <v>0</v>
      </c>
      <c r="J98" s="114">
        <v>75349.44856110627</v>
      </c>
      <c r="K98" s="11">
        <f t="shared" si="88"/>
        <v>0.9700118098470818</v>
      </c>
      <c r="L98" s="101" t="str">
        <f t="shared" si="89"/>
        <v>NA</v>
      </c>
      <c r="M98" s="42">
        <f t="shared" si="90"/>
        <v>2.6341127460387868</v>
      </c>
      <c r="N98" s="109" t="str">
        <f t="shared" si="90"/>
        <v>NA</v>
      </c>
      <c r="O98" s="43">
        <f t="shared" si="90"/>
        <v>2.6103848770648561</v>
      </c>
      <c r="P98" s="11">
        <f t="shared" si="91"/>
        <v>1.0090897971339041</v>
      </c>
      <c r="Q98" s="101" t="str">
        <f t="shared" si="92"/>
        <v>NA</v>
      </c>
      <c r="R98" s="26"/>
      <c r="S98" s="118">
        <v>2601.7151159718105</v>
      </c>
      <c r="T98" s="119" t="e">
        <v>#DIV/0!</v>
      </c>
      <c r="U98" s="119">
        <v>2657.9873110687577</v>
      </c>
      <c r="V98" s="12">
        <f t="shared" si="93"/>
        <v>0.978829020416083</v>
      </c>
      <c r="W98" s="96" t="e">
        <f t="shared" si="94"/>
        <v>#DIV/0!</v>
      </c>
      <c r="X98" s="118">
        <v>987.70074283430108</v>
      </c>
      <c r="Y98" s="119">
        <v>0</v>
      </c>
      <c r="Z98" s="134">
        <v>1018.235791366301</v>
      </c>
      <c r="AA98" s="11">
        <f t="shared" si="95"/>
        <v>0.97001180984708169</v>
      </c>
      <c r="AB98" s="101" t="str">
        <f t="shared" si="96"/>
        <v>NA</v>
      </c>
    </row>
    <row r="99" spans="2:28" ht="15.75" thickTop="1">
      <c r="B99" s="68" t="s">
        <v>7</v>
      </c>
      <c r="C99" s="115">
        <f>SUM(C97:C98)</f>
        <v>526768.18786485994</v>
      </c>
      <c r="D99" s="117">
        <f>SUM(D97:D98)</f>
        <v>422113.44675986102</v>
      </c>
      <c r="E99" s="116">
        <f>SUM(E97:E98)</f>
        <v>636628.83480908815</v>
      </c>
      <c r="F99" s="22">
        <f t="shared" si="86"/>
        <v>0.82743375584429324</v>
      </c>
      <c r="G99" s="23">
        <f t="shared" si="87"/>
        <v>0.24793036542267899</v>
      </c>
      <c r="H99" s="115">
        <f>SUM(H97:H98)</f>
        <v>162160.86372858338</v>
      </c>
      <c r="I99" s="117">
        <f>SUM(I97:I98)</f>
        <v>86857.965534667805</v>
      </c>
      <c r="J99" s="116">
        <f>SUM(J97:J98)</f>
        <v>164225.61135110629</v>
      </c>
      <c r="K99" s="22">
        <f t="shared" si="88"/>
        <v>0.98742737137322278</v>
      </c>
      <c r="L99" s="23">
        <f t="shared" si="89"/>
        <v>0.86696594526911608</v>
      </c>
      <c r="M99" s="44">
        <f t="shared" si="90"/>
        <v>3.2484298353672916</v>
      </c>
      <c r="N99" s="45">
        <f t="shared" si="90"/>
        <v>4.8598127317566746</v>
      </c>
      <c r="O99" s="45">
        <f t="shared" si="90"/>
        <v>3.8765502504235285</v>
      </c>
      <c r="P99" s="22">
        <f t="shared" si="91"/>
        <v>0.83796923179633431</v>
      </c>
      <c r="Q99" s="23">
        <f t="shared" si="92"/>
        <v>-0.33157304310508218</v>
      </c>
      <c r="R99" s="70"/>
      <c r="S99" s="120">
        <v>7118.4890252008099</v>
      </c>
      <c r="T99" s="120" t="e">
        <v>#DIV/0!</v>
      </c>
      <c r="U99" s="120">
        <v>8603.092362284975</v>
      </c>
      <c r="V99" s="24">
        <f t="shared" si="93"/>
        <v>0.82743375584429324</v>
      </c>
      <c r="W99" s="25" t="e">
        <f t="shared" si="94"/>
        <v>#DIV/0!</v>
      </c>
      <c r="X99" s="120">
        <v>2191.3630233592348</v>
      </c>
      <c r="Y99" s="120">
        <v>1206.3606324259417</v>
      </c>
      <c r="Z99" s="135">
        <v>2219.2650182581929</v>
      </c>
      <c r="AA99" s="22">
        <f t="shared" si="95"/>
        <v>0.9874273713732229</v>
      </c>
      <c r="AB99" s="23">
        <f t="shared" si="96"/>
        <v>0.81650740620778861</v>
      </c>
    </row>
    <row r="100" spans="2:28">
      <c r="B100" s="69"/>
      <c r="C100" s="4"/>
      <c r="D100" s="4"/>
      <c r="E100" s="4"/>
      <c r="F100" s="13"/>
      <c r="G100" s="13"/>
      <c r="H100" s="4"/>
      <c r="I100" s="4"/>
      <c r="J100" s="4"/>
      <c r="K100" s="13"/>
      <c r="L100" s="13"/>
      <c r="M100" s="50"/>
      <c r="N100" s="49"/>
      <c r="O100" s="49"/>
      <c r="P100" s="13"/>
      <c r="Q100" s="13"/>
      <c r="R100" s="82"/>
      <c r="S100" s="37"/>
      <c r="T100" s="37"/>
      <c r="U100" s="37"/>
      <c r="V100" s="13"/>
      <c r="W100" s="13"/>
      <c r="X100" s="37"/>
      <c r="Y100" s="37"/>
      <c r="Z100" s="37"/>
      <c r="AA100" s="13"/>
      <c r="AB100" s="13"/>
    </row>
    <row r="102" spans="2:28">
      <c r="C102" s="9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29"/>
  <sheetViews>
    <sheetView showGridLines="0" workbookViewId="0">
      <selection activeCell="D1" sqref="D1:D1048576"/>
    </sheetView>
  </sheetViews>
  <sheetFormatPr baseColWidth="10" defaultRowHeight="15"/>
  <cols>
    <col min="1" max="1" width="21.85546875" bestFit="1" customWidth="1"/>
    <col min="2" max="4" width="8.7109375" customWidth="1"/>
  </cols>
  <sheetData>
    <row r="3" spans="1:4" ht="18.75">
      <c r="A3" s="156"/>
      <c r="B3" s="177"/>
      <c r="C3" s="177"/>
      <c r="D3" s="178"/>
    </row>
    <row r="4" spans="1:4" ht="18.75">
      <c r="A4" s="157" t="s">
        <v>9</v>
      </c>
      <c r="B4" s="158">
        <v>2014</v>
      </c>
      <c r="C4" s="158">
        <v>2013</v>
      </c>
      <c r="D4" s="158" t="s">
        <v>31</v>
      </c>
    </row>
    <row r="5" spans="1:4">
      <c r="A5" s="159" t="s">
        <v>55</v>
      </c>
      <c r="B5" s="160">
        <v>40889.477155</v>
      </c>
      <c r="C5" s="160">
        <v>38523.662837999989</v>
      </c>
      <c r="D5" s="161">
        <f>B5/C5-1</f>
        <v>6.1411977540888341E-2</v>
      </c>
    </row>
    <row r="6" spans="1:4">
      <c r="A6" s="162" t="s">
        <v>56</v>
      </c>
      <c r="B6" s="160">
        <v>53297.191835000005</v>
      </c>
      <c r="C6" s="160">
        <v>48046.411719000018</v>
      </c>
      <c r="D6" s="161">
        <f t="shared" ref="D6:D22" si="0">B6/C6-1</f>
        <v>0.10928558300480873</v>
      </c>
    </row>
    <row r="7" spans="1:4">
      <c r="A7" s="162" t="s">
        <v>57</v>
      </c>
      <c r="B7" s="160">
        <v>15969.255785999998</v>
      </c>
      <c r="C7" s="160">
        <v>15095.232478999998</v>
      </c>
      <c r="D7" s="161">
        <f t="shared" si="0"/>
        <v>5.7900619166741052E-2</v>
      </c>
    </row>
    <row r="8" spans="1:4">
      <c r="A8" s="162" t="s">
        <v>58</v>
      </c>
      <c r="B8" s="160">
        <v>8677.4707959999996</v>
      </c>
      <c r="C8" s="160">
        <v>8199.0062810000018</v>
      </c>
      <c r="D8" s="161">
        <f t="shared" si="0"/>
        <v>5.8356403032495452E-2</v>
      </c>
    </row>
    <row r="9" spans="1:4">
      <c r="A9" s="162" t="s">
        <v>59</v>
      </c>
      <c r="B9" s="160">
        <v>13535.605799000001</v>
      </c>
      <c r="C9" s="160">
        <v>12285.567048000001</v>
      </c>
      <c r="D9" s="161">
        <f t="shared" si="0"/>
        <v>0.10174855959973761</v>
      </c>
    </row>
    <row r="10" spans="1:4">
      <c r="A10" s="162" t="s">
        <v>60</v>
      </c>
      <c r="B10" s="160">
        <v>21727.826029</v>
      </c>
      <c r="C10" s="160">
        <v>21532.996014000008</v>
      </c>
      <c r="D10" s="161">
        <f t="shared" si="0"/>
        <v>9.0479752503238586E-3</v>
      </c>
    </row>
    <row r="11" spans="1:4">
      <c r="A11" s="162" t="s">
        <v>61</v>
      </c>
      <c r="B11" s="160">
        <v>2256.3130460000002</v>
      </c>
      <c r="C11" s="160">
        <v>1711.182691</v>
      </c>
      <c r="D11" s="161">
        <f t="shared" si="0"/>
        <v>0.31856934847875928</v>
      </c>
    </row>
    <row r="12" spans="1:4">
      <c r="A12" s="163" t="s">
        <v>62</v>
      </c>
      <c r="B12" s="164">
        <f>SUM(B5:B11)</f>
        <v>156353.14044599998</v>
      </c>
      <c r="C12" s="164">
        <f>SUM(C5:C11)</f>
        <v>145394.05907000002</v>
      </c>
      <c r="D12" s="165">
        <f>B12/C12-1</f>
        <v>7.5375028705428004E-2</v>
      </c>
    </row>
    <row r="13" spans="1:4" hidden="1">
      <c r="A13" s="162" t="s">
        <v>63</v>
      </c>
      <c r="B13" s="160"/>
      <c r="C13" s="160"/>
      <c r="D13" s="161"/>
    </row>
    <row r="14" spans="1:4">
      <c r="A14" s="162" t="s">
        <v>64</v>
      </c>
      <c r="B14" s="160">
        <v>1268.4076789999999</v>
      </c>
      <c r="C14" s="160">
        <v>1323.9569350000002</v>
      </c>
      <c r="D14" s="161">
        <f>B14/C14-1</f>
        <v>-4.1956996131449098E-2</v>
      </c>
    </row>
    <row r="15" spans="1:4" hidden="1">
      <c r="A15" s="162" t="s">
        <v>65</v>
      </c>
      <c r="B15" s="160"/>
      <c r="C15" s="160"/>
      <c r="D15" s="161"/>
    </row>
    <row r="16" spans="1:4">
      <c r="A16" s="166" t="s">
        <v>66</v>
      </c>
      <c r="B16" s="167">
        <v>12617.173956000001</v>
      </c>
      <c r="C16" s="167">
        <v>12139.543567000001</v>
      </c>
      <c r="D16" s="161">
        <f>B16/C16-1</f>
        <v>3.9345003901002151E-2</v>
      </c>
    </row>
    <row r="17" spans="1:4" hidden="1">
      <c r="A17" s="162" t="s">
        <v>67</v>
      </c>
      <c r="B17" s="160"/>
      <c r="C17" s="160"/>
      <c r="D17" s="161"/>
    </row>
    <row r="18" spans="1:4">
      <c r="A18" s="162" t="s">
        <v>68</v>
      </c>
      <c r="B18" s="160">
        <v>2689.36807</v>
      </c>
      <c r="C18" s="160">
        <v>2241.211699</v>
      </c>
      <c r="D18" s="161">
        <f t="shared" si="0"/>
        <v>0.19996164182078902</v>
      </c>
    </row>
    <row r="19" spans="1:4">
      <c r="A19" s="166" t="s">
        <v>69</v>
      </c>
      <c r="B19" s="160">
        <v>3149.383781</v>
      </c>
      <c r="C19" s="160">
        <v>3002.5297659999997</v>
      </c>
      <c r="D19" s="161">
        <f>B19/C19-1</f>
        <v>4.8910094635178591E-2</v>
      </c>
    </row>
    <row r="20" spans="1:4">
      <c r="A20" s="166" t="s">
        <v>70</v>
      </c>
      <c r="B20" s="167">
        <v>722.31899999999996</v>
      </c>
      <c r="C20" s="167">
        <v>750.14300000000003</v>
      </c>
      <c r="D20" s="161">
        <f t="shared" si="0"/>
        <v>-3.7091594535975214E-2</v>
      </c>
    </row>
    <row r="21" spans="1:4">
      <c r="A21" s="166" t="s">
        <v>71</v>
      </c>
      <c r="B21" s="167">
        <v>1963.6678489999999</v>
      </c>
      <c r="C21" s="167">
        <v>1821.5545589999999</v>
      </c>
      <c r="D21" s="161">
        <f t="shared" si="0"/>
        <v>7.8017586296189601E-2</v>
      </c>
    </row>
    <row r="22" spans="1:4">
      <c r="A22" s="166" t="s">
        <v>72</v>
      </c>
      <c r="B22" s="167">
        <v>560.0767192188199</v>
      </c>
      <c r="C22" s="168">
        <v>554.96450866780299</v>
      </c>
      <c r="D22" s="161">
        <f t="shared" si="0"/>
        <v>9.2117792600625581E-3</v>
      </c>
    </row>
    <row r="23" spans="1:4">
      <c r="A23" s="166" t="s">
        <v>36</v>
      </c>
      <c r="B23" s="167">
        <v>35220.43294811128</v>
      </c>
      <c r="C23" s="160"/>
      <c r="D23" s="161" t="s">
        <v>73</v>
      </c>
    </row>
    <row r="24" spans="1:4">
      <c r="A24" s="163" t="s">
        <v>74</v>
      </c>
      <c r="B24" s="169">
        <f>SUM(B13:B23)</f>
        <v>58190.830002330098</v>
      </c>
      <c r="C24" s="169">
        <f>SUM(C13:C23)</f>
        <v>21833.904034667805</v>
      </c>
      <c r="D24" s="165">
        <f>B24/C24-1</f>
        <v>1.6651591904926795</v>
      </c>
    </row>
    <row r="25" spans="1:4" s="173" customFormat="1">
      <c r="A25" s="170"/>
      <c r="B25" s="171"/>
      <c r="C25" s="171"/>
      <c r="D25" s="172"/>
    </row>
    <row r="26" spans="1:4">
      <c r="A26" s="163" t="s">
        <v>75</v>
      </c>
      <c r="B26" s="169">
        <f>+B12+B24</f>
        <v>214543.97044833007</v>
      </c>
      <c r="C26" s="169">
        <f>+C12+C24</f>
        <v>167227.96310466781</v>
      </c>
      <c r="D26" s="174">
        <f>B26/C26-1</f>
        <v>0.28294315415447135</v>
      </c>
    </row>
    <row r="27" spans="1:4">
      <c r="B27" s="175">
        <v>0</v>
      </c>
      <c r="C27" s="175">
        <v>0</v>
      </c>
      <c r="D27" s="176">
        <v>0</v>
      </c>
    </row>
    <row r="28" spans="1:4">
      <c r="B28" s="175"/>
    </row>
    <row r="29" spans="1:4">
      <c r="C29" s="175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driver</vt:lpstr>
      <vt:lpstr>Trimestre 1</vt:lpstr>
      <vt:lpstr>Trimestre 2</vt:lpstr>
      <vt:lpstr>Trimestre 3</vt:lpstr>
      <vt:lpstr>Trimestre 4</vt:lpstr>
      <vt:lpstr>Acum 6</vt:lpstr>
      <vt:lpstr>Acum 9</vt:lpstr>
      <vt:lpstr>Acum 12</vt:lpstr>
      <vt:lpstr>Org Trim 1</vt:lpstr>
      <vt:lpstr>Org Trim 2</vt:lpstr>
      <vt:lpstr>Org Acum 6</vt:lpstr>
    </vt:vector>
  </TitlesOfParts>
  <Company>Servicios Nacional de Chocolares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SSpamunoz</dc:creator>
  <cp:lastModifiedBy>Alejandro Jimenez Moreno</cp:lastModifiedBy>
  <dcterms:created xsi:type="dcterms:W3CDTF">2011-05-24T21:37:02Z</dcterms:created>
  <dcterms:modified xsi:type="dcterms:W3CDTF">2015-02-23T12:48:23Z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en Valor y en Volumen a 201405.xlsx</vt:lpwstr>
  </property>
</Properties>
</file>