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1"/>
  </bookViews>
  <sheets>
    <sheet name="Flujo de caja libre consolidado" sheetId="1" r:id="rId1"/>
    <sheet name="Consolidated cash-flow " sheetId="2" r:id="rId2"/>
  </sheets>
  <externalReferences>
    <externalReference r:id="rId5"/>
  </externalReferences>
  <definedNames>
    <definedName name="_xlnm.Print_Area" localSheetId="1">'Consolidated cash-flow '!$A$1:$C$29</definedName>
  </definedNames>
  <calcPr fullCalcOnLoad="1"/>
</workbook>
</file>

<file path=xl/sharedStrings.xml><?xml version="1.0" encoding="utf-8"?>
<sst xmlns="http://schemas.openxmlformats.org/spreadsheetml/2006/main" count="42" uniqueCount="40">
  <si>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</si>
  <si>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</si>
  <si>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</si>
  <si>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</si>
  <si>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</si>
  <si>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</si>
  <si>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</si>
  <si>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</si>
  <si>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</si>
  <si>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</si>
  <si>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</si>
  <si>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</si>
  <si>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</si>
  <si>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</si>
  <si>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</si>
  <si>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</si>
  <si>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</si>
  <si>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</si>
  <si>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</si>
  <si>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</si>
  <si>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</si>
  <si>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</si>
  <si>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</si>
  <si>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</si>
  <si>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</si>
  <si>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</si>
  <si>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</si>
  <si>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</si>
  <si>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</si>
  <si>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</si>
  <si>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</si>
  <si>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</si>
  <si>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</si>
  <si>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</si>
  <si>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</si>
  <si>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</si>
  <si>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</si>
  <si>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Effect of change on exchange rates</t>
  </si>
  <si>
    <t>De Enero 1 a Diciembre 31 de 2017</t>
  </si>
  <si>
    <t>From January 1st  to December 31th, 2017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</si>
</sst>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acchacon\Downloads\20180128%20C_EFH30_Flujo_Caja_Libre_M_CONSv2%20MATRIZ%20COMPLETA.A&#241;o%202017%20NII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ciones"/>
      <sheetName val="Gráfico"/>
      <sheetName val="Presentación"/>
      <sheetName val="Serie"/>
      <sheetName val="FCL M Cons - Matriz mes"/>
      <sheetName val="FCL M Cons - Detalle Mes"/>
      <sheetName val="FCL M Cons - Matriz acum"/>
      <sheetName val="FCL M Cons - Detalle acum"/>
      <sheetName val="Obligaciones lab"/>
      <sheetName val="cartera"/>
      <sheetName val="Inventario"/>
    </sheetNames>
    <sheetDataSet>
      <sheetData sheetId="2">
        <row r="7">
          <cell r="E7">
            <v>1044179.03762698</v>
          </cell>
        </row>
        <row r="8">
          <cell r="E8">
            <v>-14655.75901879</v>
          </cell>
        </row>
        <row r="14">
          <cell r="E14">
            <v>82070.03832135948</v>
          </cell>
        </row>
        <row r="27">
          <cell r="E27">
            <v>17803.92462532</v>
          </cell>
        </row>
        <row r="30">
          <cell r="E30">
            <v>-257795.71925227</v>
          </cell>
        </row>
        <row r="47">
          <cell r="E47">
            <v>-141660.62130142003</v>
          </cell>
        </row>
        <row r="50">
          <cell r="E50">
            <v>-8717.171</v>
          </cell>
        </row>
        <row r="53">
          <cell r="E53">
            <v>153021.33137552007</v>
          </cell>
        </row>
        <row r="63">
          <cell r="E63">
            <v>-662314.1603811199</v>
          </cell>
        </row>
        <row r="74">
          <cell r="E74">
            <v>5305.79929317678</v>
          </cell>
        </row>
        <row r="75">
          <cell r="E75">
            <v>-915.876782799998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6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+'[1]Presentación'!$E$7</f>
        <v>1044179.03762698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f>+'[1]Presentación'!$E$8</f>
        <v>-14655.75901879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f>+'[1]Presentación'!$E$14</f>
        <v>82070.03832135948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SUM(C16:C17)</f>
        <v>-239991.79462695</v>
      </c>
      <c r="D15" s="18"/>
      <c r="E15" s="5"/>
      <c r="F15" s="5"/>
      <c r="G15" s="5"/>
    </row>
    <row r="16" spans="2:7" ht="15">
      <c r="B16" s="19" t="s">
        <v>6</v>
      </c>
      <c r="C16" s="13">
        <f>+'[1]Presentación'!$E$27</f>
        <v>17803.92462532</v>
      </c>
      <c r="D16" s="17"/>
      <c r="E16" s="5"/>
      <c r="F16" s="5"/>
      <c r="G16" s="5"/>
    </row>
    <row r="17" spans="2:7" ht="15">
      <c r="B17" s="19" t="s">
        <v>7</v>
      </c>
      <c r="C17" s="13">
        <f>+'[1]Presentación'!$E$30</f>
        <v>-257795.71925227</v>
      </c>
      <c r="D17" s="17"/>
      <c r="E17" s="5"/>
      <c r="F17" s="5"/>
      <c r="G17" s="5"/>
    </row>
    <row r="18" spans="3:7" ht="15">
      <c r="C18" s="17"/>
      <c r="D18" s="17"/>
      <c r="E18" s="5"/>
      <c r="F18" s="5"/>
      <c r="G18" s="5"/>
    </row>
    <row r="19" spans="2:7" ht="15">
      <c r="B19" s="2" t="s">
        <v>8</v>
      </c>
      <c r="C19" s="18">
        <f>SUM(C20:C21)</f>
        <v>-150377.79230142004</v>
      </c>
      <c r="D19" s="18"/>
      <c r="E19" s="5"/>
      <c r="F19" s="5"/>
      <c r="G19" s="5"/>
    </row>
    <row r="20" spans="2:7" ht="15">
      <c r="B20" s="12" t="s">
        <v>3</v>
      </c>
      <c r="C20" s="13">
        <f>+'[1]Presentación'!$E$47</f>
        <v>-141660.62130142003</v>
      </c>
      <c r="D20" s="17"/>
      <c r="E20" s="5"/>
      <c r="F20" s="5"/>
      <c r="G20" s="5"/>
    </row>
    <row r="21" spans="2:7" ht="15">
      <c r="B21" s="14" t="s">
        <v>4</v>
      </c>
      <c r="C21" s="15">
        <f>+'[1]Presentación'!$E$50</f>
        <v>-8717.171</v>
      </c>
      <c r="D21" s="24"/>
      <c r="E21" s="5"/>
      <c r="F21" s="5"/>
      <c r="G21" s="5"/>
    </row>
    <row r="22" spans="2:7" ht="15">
      <c r="B22" s="2" t="s">
        <v>9</v>
      </c>
      <c r="C22" s="18">
        <f>+C10+C13+C15+C19+C11</f>
        <v>721223.7300011794</v>
      </c>
      <c r="D22" s="18"/>
      <c r="E22" s="17"/>
      <c r="F22" s="5"/>
      <c r="G22" s="5"/>
    </row>
    <row r="23" spans="2:7" ht="15">
      <c r="B23" s="5" t="s">
        <v>10</v>
      </c>
      <c r="C23" s="13">
        <f>+'[1]Presentación'!$E$53</f>
        <v>153021.33137552007</v>
      </c>
      <c r="D23" s="17"/>
      <c r="E23" s="5"/>
      <c r="F23" s="5"/>
      <c r="G23" s="5"/>
    </row>
    <row r="24" spans="2:7" ht="15">
      <c r="B24" s="5" t="s">
        <v>11</v>
      </c>
      <c r="C24" s="13">
        <f>+'[1]Presentación'!$E$63</f>
        <v>-662314.1603811199</v>
      </c>
      <c r="D24" s="17"/>
      <c r="E24" s="5"/>
      <c r="F24" s="5"/>
      <c r="G24" s="5"/>
    </row>
    <row r="25" spans="2:7" ht="15">
      <c r="B25" s="2" t="s">
        <v>12</v>
      </c>
      <c r="C25" s="18">
        <f>SUM(C22:C24)</f>
        <v>211930.90099557955</v>
      </c>
      <c r="D25" s="18"/>
      <c r="E25" s="5"/>
      <c r="F25" s="5"/>
      <c r="G25" s="5"/>
    </row>
    <row r="26" spans="2:7" ht="15">
      <c r="B26" s="12" t="s">
        <v>36</v>
      </c>
      <c r="C26" s="13">
        <f>+'[1]Presentación'!$E$74</f>
        <v>5305.79929317678</v>
      </c>
      <c r="D26" s="17"/>
      <c r="E26" s="5"/>
      <c r="F26" s="5"/>
      <c r="G26" s="5"/>
    </row>
    <row r="27" spans="2:7" ht="15">
      <c r="B27" s="12" t="s">
        <v>34</v>
      </c>
      <c r="C27" s="13">
        <f>+'[1]Presentación'!$E$75</f>
        <v>-915.876782799998</v>
      </c>
      <c r="D27" s="17"/>
      <c r="E27" s="5"/>
      <c r="F27" s="5"/>
      <c r="G27" s="5"/>
    </row>
    <row r="28" spans="2:7" ht="15.75" thickBot="1">
      <c r="B28" s="26" t="s">
        <v>13</v>
      </c>
      <c r="C28" s="27">
        <v>219321.836557155</v>
      </c>
      <c r="D28" s="24"/>
      <c r="E28" s="5"/>
      <c r="F28" s="5"/>
      <c r="G28" s="5"/>
    </row>
    <row r="29" spans="2:7" ht="15.75" thickTop="1">
      <c r="B29" s="2" t="s">
        <v>14</v>
      </c>
      <c r="C29" s="18">
        <f>+C25+C26+C28+C27</f>
        <v>435642.66006311134</v>
      </c>
      <c r="D29" s="18"/>
      <c r="E29" s="5"/>
      <c r="F29" s="5"/>
      <c r="G29" s="5"/>
    </row>
    <row r="30" spans="3:7" ht="15">
      <c r="C30" s="17"/>
      <c r="D30" s="17"/>
      <c r="E30" s="5"/>
      <c r="F30" s="5"/>
      <c r="G30" s="5"/>
    </row>
    <row r="31" spans="3:7" ht="15">
      <c r="C31" s="17"/>
      <c r="D31" s="17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 hidden="1">
      <c r="C33" s="17"/>
      <c r="D33" s="17"/>
      <c r="E33" s="5"/>
      <c r="F33" s="5"/>
      <c r="G33" s="5"/>
    </row>
    <row r="34" spans="2:7" ht="30" hidden="1">
      <c r="B34" s="22" t="s">
        <v>16</v>
      </c>
      <c r="C34" s="17"/>
      <c r="D34" s="17"/>
      <c r="E34" s="5"/>
      <c r="F34" s="5"/>
      <c r="G34" s="5"/>
    </row>
    <row r="35" spans="2:7" ht="45" hidden="1">
      <c r="B35" s="22" t="s">
        <v>17</v>
      </c>
      <c r="C35" s="17"/>
      <c r="D35" s="17"/>
      <c r="E35" s="5"/>
      <c r="F35" s="5"/>
      <c r="G35" s="5"/>
    </row>
    <row r="36" spans="3:7" ht="15" hidden="1"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3"/>
  <sheetViews>
    <sheetView tabSelected="1" zoomScaleSheetLayoutView="120" zoomScalePageLayoutView="0" workbookViewId="0" topLeftCell="A1">
      <selection activeCell="B3" sqref="B3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39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1044179.03762698</v>
      </c>
    </row>
    <row r="11" spans="2:3" ht="15">
      <c r="B11" s="12" t="s">
        <v>32</v>
      </c>
      <c r="C11" s="23">
        <f>+'Flujo de caja libre consolidado'!C11</f>
        <v>-14655.75901879</v>
      </c>
    </row>
    <row r="12" ht="15">
      <c r="C12" s="17"/>
    </row>
    <row r="13" spans="2:3" ht="15">
      <c r="B13" s="5" t="s">
        <v>19</v>
      </c>
      <c r="C13" s="23">
        <f>+'Flujo de caja libre consolidado'!C13</f>
        <v>82070.03832135948</v>
      </c>
    </row>
    <row r="14" ht="15">
      <c r="C14" s="17"/>
    </row>
    <row r="15" spans="2:3" ht="15">
      <c r="B15" s="2" t="s">
        <v>2</v>
      </c>
      <c r="C15" s="18">
        <f>SUM(C16:C17)</f>
        <v>-239991.79462695</v>
      </c>
    </row>
    <row r="16" spans="2:3" ht="15">
      <c r="B16" s="19" t="s">
        <v>20</v>
      </c>
      <c r="C16" s="23">
        <f>+'Flujo de caja libre consolidado'!C16</f>
        <v>17803.92462532</v>
      </c>
    </row>
    <row r="17" spans="2:3" ht="15">
      <c r="B17" s="19" t="s">
        <v>21</v>
      </c>
      <c r="C17" s="23">
        <f>+'Flujo de caja libre consolidado'!C17</f>
        <v>-257795.71925227</v>
      </c>
    </row>
    <row r="18" ht="15">
      <c r="C18" s="17"/>
    </row>
    <row r="19" spans="2:3" ht="15">
      <c r="B19" s="2" t="s">
        <v>22</v>
      </c>
      <c r="C19" s="18">
        <f>SUM(C20:C21)</f>
        <v>-150377.79230142004</v>
      </c>
    </row>
    <row r="20" spans="2:3" ht="15">
      <c r="B20" s="12" t="s">
        <v>23</v>
      </c>
      <c r="C20" s="23">
        <f>+'Flujo de caja libre consolidado'!C20</f>
        <v>-141660.62130142003</v>
      </c>
    </row>
    <row r="21" spans="2:3" ht="15">
      <c r="B21" s="14" t="s">
        <v>24</v>
      </c>
      <c r="C21" s="15">
        <f>+'Flujo de caja libre consolidado'!C21</f>
        <v>-8717.171</v>
      </c>
    </row>
    <row r="22" spans="2:3" ht="15">
      <c r="B22" s="2" t="s">
        <v>25</v>
      </c>
      <c r="C22" s="18">
        <f>+C10+C13+C15+C19+C11</f>
        <v>721223.7300011794</v>
      </c>
    </row>
    <row r="23" spans="2:3" ht="15">
      <c r="B23" s="5" t="s">
        <v>26</v>
      </c>
      <c r="C23" s="23">
        <f>+'Flujo de caja libre consolidado'!C23</f>
        <v>153021.33137552007</v>
      </c>
    </row>
    <row r="24" spans="2:3" ht="15">
      <c r="B24" s="5" t="s">
        <v>27</v>
      </c>
      <c r="C24" s="23">
        <f>+'Flujo de caja libre consolidado'!C24</f>
        <v>-662314.1603811199</v>
      </c>
    </row>
    <row r="25" spans="2:3" ht="15">
      <c r="B25" s="2" t="s">
        <v>28</v>
      </c>
      <c r="C25" s="18">
        <f>SUM(C22:C24)</f>
        <v>211930.90099557955</v>
      </c>
    </row>
    <row r="26" spans="2:3" ht="15">
      <c r="B26" s="12" t="s">
        <v>37</v>
      </c>
      <c r="C26" s="23">
        <f>+'Flujo de caja libre consolidado'!C26</f>
        <v>5305.79929317678</v>
      </c>
    </row>
    <row r="27" spans="2:3" ht="15">
      <c r="B27" s="19" t="s">
        <v>35</v>
      </c>
      <c r="C27" s="23">
        <f>+'Flujo de caja libre consolidado'!C27</f>
        <v>-915.876782799998</v>
      </c>
    </row>
    <row r="28" spans="2:3" ht="15.75" thickBot="1">
      <c r="B28" s="20" t="s">
        <v>29</v>
      </c>
      <c r="C28" s="21">
        <f>+'Flujo de caja libre consolidado'!C28</f>
        <v>219321.836557155</v>
      </c>
    </row>
    <row r="29" spans="2:3" ht="15.75" thickTop="1">
      <c r="B29" s="2" t="s">
        <v>30</v>
      </c>
      <c r="C29" s="18">
        <f>+C25+C26+C28+C27</f>
        <v>435642.66006311134</v>
      </c>
    </row>
    <row r="32" ht="15">
      <c r="B32" s="12"/>
    </row>
    <row r="33" ht="15">
      <c r="B33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2018-02-20T15:40:34Z</dcterms:modified>
  <cp:category/>
  <cp:version/>
  <cp:contentType/>
  <cp:contentStatus/>
</cp:coreProperties>
</file>